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C:\_ Kasulik Koolitus dokumendid\failid-excel\"/>
    </mc:Choice>
  </mc:AlternateContent>
  <xr:revisionPtr revIDLastSave="0" documentId="13_ncr:1_{594939D3-F23E-47C2-AED4-2D5B0DA7BB0C}" xr6:coauthVersionLast="45" xr6:coauthVersionMax="45" xr10:uidLastSave="{00000000-0000-0000-0000-000000000000}"/>
  <bookViews>
    <workbookView xWindow="-110" yWindow="-110" windowWidth="19420" windowHeight="11020" tabRatio="898" xr2:uid="{00000000-000D-0000-FFFF-FFFF00000000}"/>
  </bookViews>
  <sheets>
    <sheet name="Kasum" sheetId="6" r:id="rId1"/>
    <sheet name="Projektid" sheetId="4" r:id="rId2"/>
    <sheet name="Laen" sheetId="5" r:id="rId3"/>
    <sheet name="A" sheetId="8" r:id="rId4"/>
    <sheet name="B" sheetId="9" r:id="rId5"/>
    <sheet name="C" sheetId="10" r:id="rId6"/>
    <sheet name="A2" sheetId="11" r:id="rId7"/>
    <sheet name="B2" sheetId="12" r:id="rId8"/>
    <sheet name="C2" sheetId="13" r:id="rId9"/>
  </sheets>
  <definedNames>
    <definedName name="solver_cvg" localSheetId="1" hidden="1">0.0001</definedName>
    <definedName name="solver_drv" localSheetId="1" hidden="1">1</definedName>
    <definedName name="solver_eng" localSheetId="2" hidden="1">1</definedName>
    <definedName name="solver_eng" localSheetId="1" hidden="1">1</definedName>
    <definedName name="solver_est" localSheetId="1" hidden="1">1</definedName>
    <definedName name="solver_itr" localSheetId="1" hidden="1">2147483647</definedName>
    <definedName name="solver_lhs1" localSheetId="1" hidden="1">Projektid!$K$5:$M$6</definedName>
    <definedName name="solver_lhs2" localSheetId="1" hidden="1">Projektid!$N$10</definedName>
    <definedName name="solver_lhs3" localSheetId="1" hidden="1">Projektid!$N$11</definedName>
    <definedName name="solver_lhs4" localSheetId="1" hidden="1">Projektid!$N$3</definedName>
    <definedName name="solver_lin" localSheetId="1" hidden="1">2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2" hidden="1">1</definedName>
    <definedName name="solver_neg" localSheetId="1" hidden="1">1</definedName>
    <definedName name="solver_nod" localSheetId="1" hidden="1">2147483647</definedName>
    <definedName name="solver_num" localSheetId="2" hidden="1">0</definedName>
    <definedName name="solver_num" localSheetId="1" hidden="1">0</definedName>
    <definedName name="solver_nwt" localSheetId="1" hidden="1">1</definedName>
    <definedName name="solver_opt" localSheetId="2" hidden="1">Laen!$C$10</definedName>
    <definedName name="solver_pre" localSheetId="1" hidden="1">0.000001</definedName>
    <definedName name="solver_rbv" localSheetId="1" hidden="1">1</definedName>
    <definedName name="solver_rel1" localSheetId="1" hidden="1">3</definedName>
    <definedName name="solver_rel2" localSheetId="1" hidden="1">3</definedName>
    <definedName name="solver_rel3" localSheetId="1" hidden="1">3</definedName>
    <definedName name="solver_rel4" localSheetId="1" hidden="1">3</definedName>
    <definedName name="solver_rhs1" localSheetId="1" hidden="1">1000</definedName>
    <definedName name="solver_rhs2" localSheetId="1" hidden="1">3600</definedName>
    <definedName name="solver_rhs3" localSheetId="1" hidden="1">310</definedName>
    <definedName name="solver_rhs4" localSheetId="1" hidden="1">4400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2" hidden="1">1</definedName>
    <definedName name="solver_typ" localSheetId="1" hidden="1">1</definedName>
    <definedName name="solver_val" localSheetId="2" hidden="1">0</definedName>
    <definedName name="solver_val" localSheetId="1" hidden="1">0</definedName>
    <definedName name="solver_ver" localSheetId="2" hidden="1">3</definedName>
    <definedName name="solver_ver" localSheetId="1" hidden="1">3</definedName>
    <definedName name="Z_F1A6CD3A_A974_4C7D_8C7E_E4A0F2F01979_.wvu.Rows" localSheetId="5" hidden="1">'C'!$57:$60,'C'!$66:$69,'C'!$75:$78,'C'!$82:$83,'C'!$85:$86</definedName>
    <definedName name="Z_F1A6CD3A_A974_4C7D_8C7E_E4A0F2F01979_.wvu.Rows" localSheetId="8" hidden="1">'C2'!$201:$204,'C2'!$210:$213,'C2'!$219:$222,'C2'!$226:$227,'C2'!$229:$230</definedName>
  </definedNames>
  <calcPr calcId="191029"/>
  <customWorkbookViews>
    <customWorkbookView name="Asko Uri - Eravaade" guid="{55373475-B80E-4737-9C77-19094F13FDDF}" mergeInterval="0" personalView="1" maximized="1" xWindow="-9" yWindow="-9" windowWidth="1618" windowHeight="918" activeSheetId="8"/>
    <customWorkbookView name="Asko 2 - Eravaade" guid="{F1A6CD3A-A974-4C7D-8C7E-E4A0F2F01979}" mergeInterval="0" personalView="1" maximized="1" xWindow="-8" yWindow="-8" windowWidth="1616" windowHeight="916" tabRatio="832" activeSheetId="10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4" l="1"/>
  <c r="M14" i="4"/>
  <c r="M16" i="4" s="1"/>
  <c r="L14" i="4"/>
  <c r="L16" i="4" s="1"/>
  <c r="K14" i="4"/>
  <c r="K16" i="4" s="1"/>
  <c r="J14" i="4"/>
  <c r="J16" i="4" s="1"/>
  <c r="I14" i="4"/>
  <c r="H14" i="4"/>
  <c r="G14" i="4"/>
  <c r="F14" i="4"/>
  <c r="F16" i="4" s="1"/>
  <c r="E14" i="4"/>
  <c r="E16" i="4" s="1"/>
  <c r="D14" i="4"/>
  <c r="D16" i="4" s="1"/>
  <c r="C14" i="4"/>
  <c r="C16" i="4" s="1"/>
  <c r="B14" i="4"/>
  <c r="B16" i="4" s="1"/>
  <c r="N13" i="4"/>
  <c r="N12" i="4"/>
  <c r="N11" i="4"/>
  <c r="N10" i="4"/>
  <c r="N14" i="4" s="1"/>
  <c r="M7" i="4"/>
  <c r="L7" i="4"/>
  <c r="K7" i="4"/>
  <c r="J7" i="4"/>
  <c r="I7" i="4"/>
  <c r="I16" i="4" s="1"/>
  <c r="H7" i="4"/>
  <c r="H16" i="4" s="1"/>
  <c r="G7" i="4"/>
  <c r="F7" i="4"/>
  <c r="E7" i="4"/>
  <c r="D7" i="4"/>
  <c r="C7" i="4"/>
  <c r="B7" i="4"/>
  <c r="N6" i="4"/>
  <c r="N5" i="4"/>
  <c r="N4" i="4"/>
  <c r="N3" i="4"/>
  <c r="N7" i="4" s="1"/>
  <c r="N16" i="4" l="1"/>
  <c r="B6" i="6" l="1"/>
  <c r="B4" i="5" l="1"/>
</calcChain>
</file>

<file path=xl/sharedStrings.xml><?xml version="1.0" encoding="utf-8"?>
<sst xmlns="http://schemas.openxmlformats.org/spreadsheetml/2006/main" count="108" uniqueCount="47">
  <si>
    <t>August</t>
  </si>
  <si>
    <t>September</t>
  </si>
  <si>
    <t>November</t>
  </si>
  <si>
    <t>Rent</t>
  </si>
  <si>
    <t>Kaspar Luik</t>
  </si>
  <si>
    <t>Karl Liiv</t>
  </si>
  <si>
    <t>Artur Karu</t>
  </si>
  <si>
    <t>Daniel Kask</t>
  </si>
  <si>
    <t>Johannes Lepp</t>
  </si>
  <si>
    <t>Emily Koppel</t>
  </si>
  <si>
    <t>Müügikäive 2018</t>
  </si>
  <si>
    <t>Müügikäive kasvu prognoos</t>
  </si>
  <si>
    <t>Kulud 2018</t>
  </si>
  <si>
    <t>Kulude kasvu prognoos</t>
  </si>
  <si>
    <t>Uue aasta prognoositav kasum</t>
  </si>
  <si>
    <t>Projekt 1</t>
  </si>
  <si>
    <t>Projekt 2</t>
  </si>
  <si>
    <t>Transpordikulu</t>
  </si>
  <si>
    <t>Kontorikulu</t>
  </si>
  <si>
    <t>Töötaja 1 töötasu</t>
  </si>
  <si>
    <t>Projekt 1 kokku</t>
  </si>
  <si>
    <t>Projekt 2 kokku</t>
  </si>
  <si>
    <t>Töötaja 2 töötasu</t>
  </si>
  <si>
    <t>Projektid KOKKU</t>
  </si>
  <si>
    <t>Jaanuar</t>
  </si>
  <si>
    <t>Veebruar</t>
  </si>
  <si>
    <t>Märts</t>
  </si>
  <si>
    <t>Aprill</t>
  </si>
  <si>
    <t>Mai</t>
  </si>
  <si>
    <t>Juuni</t>
  </si>
  <si>
    <t>Juuli</t>
  </si>
  <si>
    <t>Oktoober</t>
  </si>
  <si>
    <t>Detsember</t>
  </si>
  <si>
    <t>KOKKU</t>
  </si>
  <si>
    <t>Laenu periood kuudes</t>
  </si>
  <si>
    <t>Aasta intress</t>
  </si>
  <si>
    <t>Laenu kogusumma</t>
  </si>
  <si>
    <t>Kuumakse</t>
  </si>
  <si>
    <t>Tartu kontor</t>
  </si>
  <si>
    <t>Kontoritarbed</t>
  </si>
  <si>
    <t>Muud kulud</t>
  </si>
  <si>
    <t>Kommunaal</t>
  </si>
  <si>
    <t>IT</t>
  </si>
  <si>
    <t>Töötaja</t>
  </si>
  <si>
    <t>Kuupäev</t>
  </si>
  <si>
    <t>Müük</t>
  </si>
  <si>
    <t>Tallinna kontor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</si>
</sst>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#,##0.00\ &quot;€&quot;"/>
    <numFmt numFmtId="165" formatCode="#,##0\ &quot;€&quot;"/>
  </numFmts>
  <fonts count="10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i/>
      <sz val="11"/>
      <color rgb="FFC00000"/>
      <name val="Calibri"/>
      <family val="2"/>
      <charset val="186"/>
      <scheme val="minor"/>
    </font>
    <font>
      <b/>
      <i/>
      <sz val="11"/>
      <color rgb="FF7030A0"/>
      <name val="Calibri"/>
      <family val="2"/>
      <charset val="186"/>
      <scheme val="minor"/>
    </font>
    <font>
      <b/>
      <sz val="11"/>
      <color rgb="FF0070C0"/>
      <name val="Calibri"/>
      <family val="2"/>
      <charset val="186"/>
      <scheme val="minor"/>
    </font>
    <font>
      <b/>
      <i/>
      <sz val="11"/>
      <color rgb="FF0070C0"/>
      <name val="Calibri"/>
      <family val="2"/>
      <scheme val="minor"/>
    </font>
    <font>
      <sz val="8"/>
      <name val="Calibri"/>
      <family val="2"/>
      <charset val="186"/>
      <scheme val="minor"/>
    </font>
    <font>
      <i/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164" fontId="0" fillId="0" borderId="0" xfId="0" applyNumberFormat="1"/>
    <xf numFmtId="0" fontId="2" fillId="0" borderId="0" xfId="0" applyFont="1"/>
    <xf numFmtId="0" fontId="3" fillId="0" borderId="0" xfId="0" applyFont="1"/>
    <xf numFmtId="0" fontId="0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0" fontId="3" fillId="0" borderId="1" xfId="0" applyFont="1" applyBorder="1" applyAlignment="1">
      <alignment horizontal="left" indent="2"/>
    </xf>
    <xf numFmtId="0" fontId="4" fillId="0" borderId="1" xfId="0" applyFont="1" applyBorder="1"/>
    <xf numFmtId="0" fontId="4" fillId="0" borderId="0" xfId="0" applyFont="1"/>
    <xf numFmtId="3" fontId="0" fillId="0" borderId="0" xfId="0" applyNumberFormat="1"/>
    <xf numFmtId="9" fontId="0" fillId="0" borderId="0" xfId="1" applyFont="1"/>
    <xf numFmtId="10" fontId="0" fillId="0" borderId="0" xfId="1" applyNumberFormat="1" applyFont="1"/>
    <xf numFmtId="1" fontId="0" fillId="0" borderId="0" xfId="1" applyNumberFormat="1" applyFont="1"/>
    <xf numFmtId="9" fontId="0" fillId="0" borderId="0" xfId="1" applyNumberFormat="1" applyFont="1"/>
    <xf numFmtId="165" fontId="0" fillId="0" borderId="0" xfId="0" applyNumberFormat="1"/>
    <xf numFmtId="165" fontId="0" fillId="0" borderId="0" xfId="1" applyNumberFormat="1" applyFont="1"/>
    <xf numFmtId="0" fontId="5" fillId="0" borderId="0" xfId="0" applyFont="1"/>
    <xf numFmtId="8" fontId="5" fillId="0" borderId="0" xfId="0" applyNumberFormat="1" applyFont="1"/>
    <xf numFmtId="0" fontId="6" fillId="0" borderId="1" xfId="0" applyFont="1" applyBorder="1"/>
    <xf numFmtId="165" fontId="6" fillId="0" borderId="1" xfId="0" applyNumberFormat="1" applyFont="1" applyBorder="1"/>
    <xf numFmtId="3" fontId="3" fillId="0" borderId="0" xfId="0" applyNumberFormat="1" applyFont="1"/>
    <xf numFmtId="3" fontId="3" fillId="0" borderId="1" xfId="0" applyNumberFormat="1" applyFont="1" applyBorder="1"/>
    <xf numFmtId="3" fontId="4" fillId="0" borderId="1" xfId="0" applyNumberFormat="1" applyFont="1" applyBorder="1"/>
    <xf numFmtId="3" fontId="0" fillId="0" borderId="0" xfId="0" applyNumberFormat="1" applyFont="1" applyAlignment="1">
      <alignment horizontal="center" textRotation="90"/>
    </xf>
    <xf numFmtId="0" fontId="8" fillId="0" borderId="1" xfId="0" applyFont="1" applyBorder="1" applyAlignment="1">
      <alignment horizontal="left" indent="2"/>
    </xf>
    <xf numFmtId="3" fontId="8" fillId="0" borderId="1" xfId="0" applyNumberFormat="1" applyFont="1" applyBorder="1"/>
    <xf numFmtId="3" fontId="8" fillId="0" borderId="0" xfId="0" applyNumberFormat="1" applyFont="1" applyAlignment="1">
      <alignment horizontal="center"/>
    </xf>
    <xf numFmtId="3" fontId="8" fillId="0" borderId="0" xfId="0" applyNumberFormat="1" applyFont="1"/>
    <xf numFmtId="0" fontId="0" fillId="0" borderId="0" xfId="0" applyAlignment="1">
      <alignment textRotation="90"/>
    </xf>
    <xf numFmtId="0" fontId="9" fillId="0" borderId="0" xfId="0" applyFont="1"/>
    <xf numFmtId="164" fontId="9" fillId="0" borderId="0" xfId="0" applyNumberFormat="1" applyFont="1"/>
    <xf numFmtId="14" fontId="0" fillId="0" borderId="0" xfId="0" applyNumberFormat="1"/>
    <xf numFmtId="14" fontId="9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6"/>
  <sheetViews>
    <sheetView tabSelected="1" zoomScale="130" zoomScaleNormal="130" workbookViewId="0">
      <selection activeCell="B10" sqref="B10"/>
    </sheetView>
  </sheetViews>
  <sheetFormatPr defaultRowHeight="14.5" x14ac:dyDescent="0.35"/>
  <cols>
    <col min="1" max="1" width="29" customWidth="1"/>
    <col min="2" max="2" width="13.453125" customWidth="1"/>
    <col min="3" max="9" width="10.26953125" customWidth="1"/>
  </cols>
  <sheetData>
    <row r="1" spans="1:2" x14ac:dyDescent="0.35">
      <c r="A1" t="s">
        <v>10</v>
      </c>
      <c r="B1" s="14">
        <v>229450</v>
      </c>
    </row>
    <row r="2" spans="1:2" x14ac:dyDescent="0.35">
      <c r="A2" t="s">
        <v>11</v>
      </c>
      <c r="B2" s="11">
        <v>0.08</v>
      </c>
    </row>
    <row r="3" spans="1:2" x14ac:dyDescent="0.35">
      <c r="A3" t="s">
        <v>12</v>
      </c>
      <c r="B3" s="15">
        <v>155435</v>
      </c>
    </row>
    <row r="4" spans="1:2" x14ac:dyDescent="0.35">
      <c r="A4" t="s">
        <v>13</v>
      </c>
      <c r="B4" s="11">
        <v>0.05</v>
      </c>
    </row>
    <row r="5" spans="1:2" x14ac:dyDescent="0.35">
      <c r="B5" s="11"/>
    </row>
    <row r="6" spans="1:2" x14ac:dyDescent="0.35">
      <c r="A6" s="18" t="s">
        <v>14</v>
      </c>
      <c r="B6" s="19">
        <f>(B1+B1*B2)-(B3+B3*B4)</f>
        <v>84599.25</v>
      </c>
    </row>
  </sheetData>
  <dataConsolidate/>
  <customSheetViews>
    <customSheetView guid="{55373475-B80E-4737-9C77-19094F13FDDF}">
      <pageMargins left="0.7" right="0.7" top="0.75" bottom="0.75" header="0.3" footer="0.3"/>
    </customSheetView>
    <customSheetView guid="{F1A6CD3A-A974-4C7D-8C7E-E4A0F2F01979}" scale="130">
      <selection activeCell="E5" sqref="E5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6"/>
  <sheetViews>
    <sheetView zoomScaleNormal="100" workbookViewId="0">
      <selection activeCell="E10" sqref="E10"/>
    </sheetView>
  </sheetViews>
  <sheetFormatPr defaultRowHeight="14.5" x14ac:dyDescent="0.35"/>
  <cols>
    <col min="1" max="1" width="22.26953125" bestFit="1" customWidth="1"/>
    <col min="2" max="13" width="7" style="9" customWidth="1"/>
    <col min="14" max="14" width="8.453125" style="20" customWidth="1"/>
  </cols>
  <sheetData>
    <row r="1" spans="1:14" ht="55" x14ac:dyDescent="0.35">
      <c r="B1" s="23" t="s">
        <v>24</v>
      </c>
      <c r="C1" s="23" t="s">
        <v>25</v>
      </c>
      <c r="D1" s="23" t="s">
        <v>26</v>
      </c>
      <c r="E1" s="23" t="s">
        <v>27</v>
      </c>
      <c r="F1" s="23" t="s">
        <v>28</v>
      </c>
      <c r="G1" s="23" t="s">
        <v>29</v>
      </c>
      <c r="H1" s="23" t="s">
        <v>30</v>
      </c>
      <c r="I1" s="23" t="s">
        <v>0</v>
      </c>
      <c r="J1" s="23" t="s">
        <v>1</v>
      </c>
      <c r="K1" s="23" t="s">
        <v>31</v>
      </c>
      <c r="L1" s="23" t="s">
        <v>2</v>
      </c>
      <c r="M1" s="23" t="s">
        <v>32</v>
      </c>
      <c r="N1" s="26" t="s">
        <v>33</v>
      </c>
    </row>
    <row r="2" spans="1:14" ht="12.75" customHeight="1" x14ac:dyDescent="0.35">
      <c r="A2" s="2" t="s">
        <v>15</v>
      </c>
      <c r="N2" s="27"/>
    </row>
    <row r="3" spans="1:14" ht="12.75" customHeight="1" x14ac:dyDescent="0.35">
      <c r="A3" s="4" t="s">
        <v>17</v>
      </c>
      <c r="B3" s="9">
        <v>234</v>
      </c>
      <c r="C3" s="9">
        <v>434</v>
      </c>
      <c r="D3" s="9">
        <v>233</v>
      </c>
      <c r="E3" s="9">
        <v>233</v>
      </c>
      <c r="F3" s="9">
        <v>655</v>
      </c>
      <c r="G3" s="9">
        <v>333</v>
      </c>
      <c r="H3" s="9">
        <v>435</v>
      </c>
      <c r="I3" s="9">
        <v>354</v>
      </c>
      <c r="J3" s="9">
        <v>765</v>
      </c>
      <c r="K3" s="9">
        <v>234</v>
      </c>
      <c r="L3" s="9">
        <v>554</v>
      </c>
      <c r="M3" s="9">
        <v>345</v>
      </c>
      <c r="N3" s="27">
        <f>SUM(H3:M3,B3:G3)</f>
        <v>4809</v>
      </c>
    </row>
    <row r="4" spans="1:14" ht="12.75" customHeight="1" x14ac:dyDescent="0.35">
      <c r="A4" s="4" t="s">
        <v>18</v>
      </c>
      <c r="B4" s="9">
        <v>21</v>
      </c>
      <c r="C4" s="9">
        <v>23</v>
      </c>
      <c r="D4" s="9">
        <v>55</v>
      </c>
      <c r="E4" s="9">
        <v>1</v>
      </c>
      <c r="F4" s="9">
        <v>67</v>
      </c>
      <c r="G4" s="9">
        <v>22</v>
      </c>
      <c r="H4" s="9">
        <v>45</v>
      </c>
      <c r="I4" s="9">
        <v>66</v>
      </c>
      <c r="J4" s="9">
        <v>89</v>
      </c>
      <c r="K4" s="9">
        <v>45</v>
      </c>
      <c r="L4" s="9">
        <v>22</v>
      </c>
      <c r="M4" s="9">
        <v>65</v>
      </c>
      <c r="N4" s="27">
        <f>SUM(H4:M4,B4:G4)</f>
        <v>521</v>
      </c>
    </row>
    <row r="5" spans="1:14" ht="12.75" customHeight="1" x14ac:dyDescent="0.35">
      <c r="A5" s="5" t="s">
        <v>19</v>
      </c>
      <c r="B5" s="9">
        <v>1032</v>
      </c>
      <c r="C5" s="9">
        <v>1032</v>
      </c>
      <c r="D5" s="9">
        <v>1032</v>
      </c>
      <c r="E5" s="9">
        <v>1032</v>
      </c>
      <c r="F5" s="9">
        <v>1032</v>
      </c>
      <c r="G5" s="9">
        <v>1032</v>
      </c>
      <c r="H5" s="9">
        <v>1032</v>
      </c>
      <c r="I5" s="9">
        <v>1032</v>
      </c>
      <c r="J5" s="9">
        <v>1032</v>
      </c>
      <c r="K5" s="9">
        <v>1032</v>
      </c>
      <c r="L5" s="9">
        <v>1032</v>
      </c>
      <c r="M5" s="9">
        <v>1032</v>
      </c>
      <c r="N5" s="27">
        <f>SUM(H5:M5,B5:G5)</f>
        <v>12384</v>
      </c>
    </row>
    <row r="6" spans="1:14" ht="12.75" customHeight="1" x14ac:dyDescent="0.35">
      <c r="A6" s="5" t="s">
        <v>22</v>
      </c>
      <c r="B6" s="9">
        <v>1234</v>
      </c>
      <c r="C6" s="9">
        <v>1234</v>
      </c>
      <c r="D6" s="9">
        <v>1234</v>
      </c>
      <c r="E6" s="9">
        <v>1234</v>
      </c>
      <c r="F6" s="9">
        <v>1234</v>
      </c>
      <c r="G6" s="9">
        <v>1234</v>
      </c>
      <c r="H6" s="9">
        <v>1234</v>
      </c>
      <c r="I6" s="9">
        <v>1234</v>
      </c>
      <c r="J6" s="9">
        <v>1234</v>
      </c>
      <c r="K6" s="9">
        <v>1234</v>
      </c>
      <c r="L6" s="9">
        <v>1234</v>
      </c>
      <c r="M6" s="9">
        <v>1234</v>
      </c>
      <c r="N6" s="27">
        <f>SUM(H6:M6,B6:G6)</f>
        <v>14808</v>
      </c>
    </row>
    <row r="7" spans="1:14" s="3" customFormat="1" ht="12.75" customHeight="1" x14ac:dyDescent="0.35">
      <c r="A7" s="24" t="s">
        <v>20</v>
      </c>
      <c r="B7" s="25">
        <f>SUM(B3:B6)</f>
        <v>2521</v>
      </c>
      <c r="C7" s="25">
        <f t="shared" ref="C7:N7" si="0">SUM(C3:C6)</f>
        <v>2723</v>
      </c>
      <c r="D7" s="25">
        <f t="shared" si="0"/>
        <v>2554</v>
      </c>
      <c r="E7" s="25">
        <f t="shared" si="0"/>
        <v>2500</v>
      </c>
      <c r="F7" s="25">
        <f t="shared" si="0"/>
        <v>2988</v>
      </c>
      <c r="G7" s="25">
        <f t="shared" si="0"/>
        <v>2621</v>
      </c>
      <c r="H7" s="25">
        <f t="shared" si="0"/>
        <v>2746</v>
      </c>
      <c r="I7" s="25">
        <f t="shared" si="0"/>
        <v>2686</v>
      </c>
      <c r="J7" s="25">
        <f t="shared" si="0"/>
        <v>3120</v>
      </c>
      <c r="K7" s="25">
        <f t="shared" si="0"/>
        <v>2545</v>
      </c>
      <c r="L7" s="25">
        <f t="shared" si="0"/>
        <v>2842</v>
      </c>
      <c r="M7" s="25">
        <f t="shared" si="0"/>
        <v>2676</v>
      </c>
      <c r="N7" s="25">
        <f t="shared" si="0"/>
        <v>32522</v>
      </c>
    </row>
    <row r="8" spans="1:14" ht="9.75" customHeight="1" x14ac:dyDescent="0.35"/>
    <row r="9" spans="1:14" ht="13.5" customHeight="1" x14ac:dyDescent="0.35">
      <c r="A9" s="2" t="s">
        <v>16</v>
      </c>
    </row>
    <row r="10" spans="1:14" ht="12.75" customHeight="1" x14ac:dyDescent="0.35">
      <c r="A10" s="4" t="s">
        <v>17</v>
      </c>
      <c r="B10" s="9">
        <v>245</v>
      </c>
      <c r="C10" s="9">
        <v>392</v>
      </c>
      <c r="D10" s="9">
        <v>402</v>
      </c>
      <c r="E10" s="9">
        <v>932</v>
      </c>
      <c r="F10" s="9">
        <v>823</v>
      </c>
      <c r="G10" s="9">
        <v>112</v>
      </c>
      <c r="H10" s="9">
        <v>232</v>
      </c>
      <c r="I10" s="9">
        <v>324</v>
      </c>
      <c r="J10" s="9">
        <v>183</v>
      </c>
      <c r="K10" s="9">
        <v>293</v>
      </c>
      <c r="L10" s="9">
        <v>22</v>
      </c>
      <c r="M10" s="9">
        <v>234</v>
      </c>
      <c r="N10" s="27">
        <f>SUM(H10:M10,B10:G10)</f>
        <v>4194</v>
      </c>
    </row>
    <row r="11" spans="1:14" ht="12.75" customHeight="1" x14ac:dyDescent="0.35">
      <c r="A11" s="4" t="s">
        <v>18</v>
      </c>
      <c r="B11" s="9">
        <v>62</v>
      </c>
      <c r="C11" s="9">
        <v>23</v>
      </c>
      <c r="D11" s="9">
        <v>19</v>
      </c>
      <c r="E11" s="9">
        <v>17</v>
      </c>
      <c r="F11" s="9">
        <v>5</v>
      </c>
      <c r="G11" s="9">
        <v>23</v>
      </c>
      <c r="H11" s="9">
        <v>92</v>
      </c>
      <c r="I11" s="9">
        <v>71</v>
      </c>
      <c r="J11" s="9">
        <v>23</v>
      </c>
      <c r="K11" s="9">
        <v>11</v>
      </c>
      <c r="L11" s="9">
        <v>17</v>
      </c>
      <c r="M11" s="9">
        <v>6</v>
      </c>
      <c r="N11" s="27">
        <f>SUM(H11:M11,B11:G11)</f>
        <v>369</v>
      </c>
    </row>
    <row r="12" spans="1:14" ht="12.75" customHeight="1" x14ac:dyDescent="0.35">
      <c r="A12" s="5" t="s">
        <v>19</v>
      </c>
      <c r="B12" s="9">
        <v>983</v>
      </c>
      <c r="C12" s="9">
        <v>983</v>
      </c>
      <c r="D12" s="9">
        <v>983</v>
      </c>
      <c r="E12" s="9">
        <v>983</v>
      </c>
      <c r="F12" s="9">
        <v>983</v>
      </c>
      <c r="G12" s="9">
        <v>983</v>
      </c>
      <c r="H12" s="9">
        <v>983</v>
      </c>
      <c r="I12" s="9">
        <v>983</v>
      </c>
      <c r="J12" s="9">
        <v>983</v>
      </c>
      <c r="K12" s="9">
        <v>983</v>
      </c>
      <c r="L12" s="9">
        <v>983</v>
      </c>
      <c r="M12" s="9">
        <v>983</v>
      </c>
      <c r="N12" s="27">
        <f>SUM(H12:M12,B12:G12)</f>
        <v>11796</v>
      </c>
    </row>
    <row r="13" spans="1:14" ht="12.75" customHeight="1" x14ac:dyDescent="0.35">
      <c r="A13" s="5" t="s">
        <v>22</v>
      </c>
      <c r="B13" s="9">
        <v>673</v>
      </c>
      <c r="C13" s="9">
        <v>673</v>
      </c>
      <c r="D13" s="9">
        <v>673</v>
      </c>
      <c r="E13" s="9">
        <v>673</v>
      </c>
      <c r="F13" s="9">
        <v>673</v>
      </c>
      <c r="G13" s="9">
        <v>673</v>
      </c>
      <c r="H13" s="9">
        <v>673</v>
      </c>
      <c r="I13" s="9">
        <v>673</v>
      </c>
      <c r="J13" s="9">
        <v>673</v>
      </c>
      <c r="K13" s="9">
        <v>673</v>
      </c>
      <c r="L13" s="9">
        <v>673</v>
      </c>
      <c r="M13" s="9">
        <v>673</v>
      </c>
      <c r="N13" s="27">
        <f>SUM(H13:M13,B13:G13)</f>
        <v>8076</v>
      </c>
    </row>
    <row r="14" spans="1:14" s="3" customFormat="1" ht="12.75" customHeight="1" x14ac:dyDescent="0.35">
      <c r="A14" s="24" t="s">
        <v>21</v>
      </c>
      <c r="B14" s="25">
        <f>SUM(B10:B13)</f>
        <v>1963</v>
      </c>
      <c r="C14" s="25">
        <f t="shared" ref="C14:M14" si="1">SUM(C10:C13)</f>
        <v>2071</v>
      </c>
      <c r="D14" s="25">
        <f t="shared" si="1"/>
        <v>2077</v>
      </c>
      <c r="E14" s="25">
        <f t="shared" si="1"/>
        <v>2605</v>
      </c>
      <c r="F14" s="25">
        <f t="shared" si="1"/>
        <v>2484</v>
      </c>
      <c r="G14" s="25">
        <f t="shared" si="1"/>
        <v>1791</v>
      </c>
      <c r="H14" s="25">
        <f t="shared" si="1"/>
        <v>1980</v>
      </c>
      <c r="I14" s="25">
        <f t="shared" si="1"/>
        <v>2051</v>
      </c>
      <c r="J14" s="25">
        <f t="shared" si="1"/>
        <v>1862</v>
      </c>
      <c r="K14" s="25">
        <f t="shared" si="1"/>
        <v>1960</v>
      </c>
      <c r="L14" s="25">
        <f t="shared" si="1"/>
        <v>1695</v>
      </c>
      <c r="M14" s="25">
        <f t="shared" si="1"/>
        <v>1896</v>
      </c>
      <c r="N14" s="25">
        <f>SUM(N10:N13)</f>
        <v>24435</v>
      </c>
    </row>
    <row r="15" spans="1:14" s="3" customFormat="1" ht="12.75" customHeight="1" x14ac:dyDescent="0.35">
      <c r="A15" s="6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1:14" s="8" customFormat="1" ht="12.75" customHeight="1" x14ac:dyDescent="0.35">
      <c r="A16" s="7" t="s">
        <v>23</v>
      </c>
      <c r="B16" s="22">
        <f>B14+B7</f>
        <v>4484</v>
      </c>
      <c r="C16" s="22">
        <f t="shared" ref="C16:N16" si="2">C14+C7</f>
        <v>4794</v>
      </c>
      <c r="D16" s="22">
        <f t="shared" si="2"/>
        <v>4631</v>
      </c>
      <c r="E16" s="22">
        <f t="shared" si="2"/>
        <v>5105</v>
      </c>
      <c r="F16" s="22">
        <f t="shared" si="2"/>
        <v>5472</v>
      </c>
      <c r="G16" s="22">
        <f t="shared" si="2"/>
        <v>4412</v>
      </c>
      <c r="H16" s="22">
        <f t="shared" si="2"/>
        <v>4726</v>
      </c>
      <c r="I16" s="22">
        <f t="shared" si="2"/>
        <v>4737</v>
      </c>
      <c r="J16" s="22">
        <f t="shared" si="2"/>
        <v>4982</v>
      </c>
      <c r="K16" s="22">
        <f t="shared" si="2"/>
        <v>4505</v>
      </c>
      <c r="L16" s="22">
        <f t="shared" si="2"/>
        <v>4537</v>
      </c>
      <c r="M16" s="22">
        <f t="shared" si="2"/>
        <v>4572</v>
      </c>
      <c r="N16" s="22">
        <f t="shared" si="2"/>
        <v>56957</v>
      </c>
    </row>
  </sheetData>
  <customSheetViews>
    <customSheetView guid="{55373475-B80E-4737-9C77-19094F13FDDF}">
      <pageMargins left="0.7" right="0.7" top="0.75" bottom="0.75" header="0.3" footer="0.3"/>
    </customSheetView>
    <customSheetView guid="{F1A6CD3A-A974-4C7D-8C7E-E4A0F2F01979}">
      <selection sqref="A1:XFD1048576"/>
      <pageMargins left="0.7" right="0.7" top="0.75" bottom="0.75" header="0.3" footer="0.3"/>
    </customSheetView>
  </customSheetViews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"/>
  <sheetViews>
    <sheetView zoomScale="130" zoomScaleNormal="130" workbookViewId="0">
      <selection activeCell="B7" sqref="B7"/>
    </sheetView>
  </sheetViews>
  <sheetFormatPr defaultRowHeight="14.5" x14ac:dyDescent="0.35"/>
  <cols>
    <col min="1" max="1" width="26.26953125" customWidth="1"/>
    <col min="2" max="2" width="11.26953125" bestFit="1" customWidth="1"/>
    <col min="3" max="10" width="9.26953125" bestFit="1" customWidth="1"/>
  </cols>
  <sheetData>
    <row r="1" spans="1:7" x14ac:dyDescent="0.35">
      <c r="A1" t="s">
        <v>34</v>
      </c>
      <c r="B1" s="12">
        <v>24</v>
      </c>
    </row>
    <row r="2" spans="1:7" x14ac:dyDescent="0.35">
      <c r="A2" t="s">
        <v>35</v>
      </c>
      <c r="B2" s="13">
        <v>0.03</v>
      </c>
    </row>
    <row r="3" spans="1:7" x14ac:dyDescent="0.35">
      <c r="A3" t="s">
        <v>36</v>
      </c>
      <c r="B3" s="1">
        <v>10000</v>
      </c>
    </row>
    <row r="4" spans="1:7" x14ac:dyDescent="0.35">
      <c r="A4" s="16" t="s">
        <v>37</v>
      </c>
      <c r="B4" s="17">
        <f>PMT(B2/12,B1,B3*-1)</f>
        <v>429.81211979556105</v>
      </c>
      <c r="C4" s="10"/>
      <c r="D4" s="10"/>
      <c r="E4" s="10"/>
      <c r="F4" s="10"/>
      <c r="G4" s="10"/>
    </row>
  </sheetData>
  <customSheetViews>
    <customSheetView guid="{55373475-B80E-4737-9C77-19094F13FDDF}">
      <pageMargins left="0.7" right="0.7" top="0.75" bottom="0.75" header="0.3" footer="0.3"/>
    </customSheetView>
    <customSheetView guid="{F1A6CD3A-A974-4C7D-8C7E-E4A0F2F01979}" scale="130">
      <selection activeCell="G11" sqref="G1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8"/>
  <sheetViews>
    <sheetView zoomScale="120" zoomScaleNormal="120" workbookViewId="0">
      <selection activeCell="C10" sqref="C10"/>
    </sheetView>
  </sheetViews>
  <sheetFormatPr defaultRowHeight="14.5" x14ac:dyDescent="0.35"/>
  <cols>
    <col min="1" max="1" width="22.26953125" bestFit="1" customWidth="1"/>
    <col min="2" max="13" width="5.453125" customWidth="1"/>
  </cols>
  <sheetData>
    <row r="1" spans="1:13" x14ac:dyDescent="0.35">
      <c r="A1" s="2" t="s">
        <v>38</v>
      </c>
    </row>
    <row r="2" spans="1:13" x14ac:dyDescent="0.35">
      <c r="A2" s="2"/>
    </row>
    <row r="3" spans="1:13" ht="55" x14ac:dyDescent="0.35">
      <c r="B3" s="28" t="s">
        <v>24</v>
      </c>
      <c r="C3" s="28" t="s">
        <v>25</v>
      </c>
      <c r="D3" s="28" t="s">
        <v>26</v>
      </c>
      <c r="E3" s="28" t="s">
        <v>27</v>
      </c>
      <c r="F3" s="28" t="s">
        <v>28</v>
      </c>
      <c r="G3" s="28" t="s">
        <v>29</v>
      </c>
      <c r="H3" s="28" t="s">
        <v>30</v>
      </c>
      <c r="I3" s="28" t="s">
        <v>0</v>
      </c>
      <c r="J3" s="28" t="s">
        <v>1</v>
      </c>
      <c r="K3" s="28" t="s">
        <v>31</v>
      </c>
      <c r="L3" s="28" t="s">
        <v>2</v>
      </c>
      <c r="M3" s="28" t="s">
        <v>32</v>
      </c>
    </row>
    <row r="4" spans="1:13" x14ac:dyDescent="0.35">
      <c r="A4" s="4" t="s">
        <v>3</v>
      </c>
      <c r="B4">
        <v>234</v>
      </c>
      <c r="C4">
        <v>234</v>
      </c>
      <c r="D4">
        <v>234</v>
      </c>
      <c r="E4">
        <v>234</v>
      </c>
      <c r="F4">
        <v>234</v>
      </c>
      <c r="G4">
        <v>234</v>
      </c>
      <c r="H4">
        <v>234</v>
      </c>
      <c r="I4">
        <v>234</v>
      </c>
      <c r="J4">
        <v>234</v>
      </c>
      <c r="K4">
        <v>234</v>
      </c>
      <c r="L4">
        <v>234</v>
      </c>
      <c r="M4">
        <v>234</v>
      </c>
    </row>
    <row r="5" spans="1:13" x14ac:dyDescent="0.35">
      <c r="A5" s="5" t="s">
        <v>40</v>
      </c>
      <c r="B5">
        <v>47</v>
      </c>
      <c r="C5">
        <v>7</v>
      </c>
      <c r="D5">
        <v>33</v>
      </c>
      <c r="E5">
        <v>22</v>
      </c>
      <c r="F5">
        <v>35</v>
      </c>
      <c r="G5">
        <v>40</v>
      </c>
      <c r="H5">
        <v>23</v>
      </c>
      <c r="I5">
        <v>22</v>
      </c>
      <c r="J5">
        <v>40</v>
      </c>
      <c r="K5">
        <v>43</v>
      </c>
      <c r="L5">
        <v>33</v>
      </c>
      <c r="M5">
        <v>41</v>
      </c>
    </row>
    <row r="6" spans="1:13" x14ac:dyDescent="0.35">
      <c r="A6" s="5" t="s">
        <v>39</v>
      </c>
      <c r="B6">
        <v>48</v>
      </c>
      <c r="C6">
        <v>46</v>
      </c>
      <c r="D6">
        <v>41</v>
      </c>
      <c r="E6">
        <v>50</v>
      </c>
      <c r="F6">
        <v>47</v>
      </c>
      <c r="G6">
        <v>36</v>
      </c>
      <c r="H6">
        <v>39</v>
      </c>
      <c r="I6">
        <v>43</v>
      </c>
      <c r="J6">
        <v>42</v>
      </c>
      <c r="K6">
        <v>38</v>
      </c>
      <c r="L6">
        <v>37</v>
      </c>
      <c r="M6">
        <v>47</v>
      </c>
    </row>
    <row r="7" spans="1:13" x14ac:dyDescent="0.35">
      <c r="A7" s="4" t="s">
        <v>41</v>
      </c>
      <c r="B7">
        <v>89</v>
      </c>
      <c r="C7">
        <v>92</v>
      </c>
      <c r="D7">
        <v>75</v>
      </c>
      <c r="E7">
        <v>70</v>
      </c>
      <c r="F7">
        <v>34</v>
      </c>
      <c r="G7">
        <v>22</v>
      </c>
      <c r="H7">
        <v>23</v>
      </c>
      <c r="I7">
        <v>25</v>
      </c>
      <c r="J7">
        <v>22</v>
      </c>
      <c r="K7">
        <v>75</v>
      </c>
      <c r="L7">
        <v>78</v>
      </c>
      <c r="M7">
        <v>89</v>
      </c>
    </row>
    <row r="8" spans="1:13" x14ac:dyDescent="0.35">
      <c r="A8" s="5" t="s">
        <v>42</v>
      </c>
      <c r="B8">
        <v>37</v>
      </c>
      <c r="C8">
        <v>34</v>
      </c>
      <c r="D8">
        <v>32</v>
      </c>
      <c r="E8">
        <v>39</v>
      </c>
      <c r="F8">
        <v>39</v>
      </c>
      <c r="G8">
        <v>34</v>
      </c>
      <c r="H8">
        <v>34</v>
      </c>
      <c r="I8">
        <v>39</v>
      </c>
      <c r="J8">
        <v>30</v>
      </c>
      <c r="K8">
        <v>40</v>
      </c>
      <c r="L8">
        <v>37</v>
      </c>
      <c r="M8">
        <v>34</v>
      </c>
    </row>
  </sheetData>
  <sortState xmlns:xlrd2="http://schemas.microsoft.com/office/spreadsheetml/2017/richdata2" ref="A4:M8">
    <sortCondition descending="1" ref="A5"/>
  </sortState>
  <customSheetViews>
    <customSheetView guid="{55373475-B80E-4737-9C77-19094F13FDDF}">
      <pageMargins left="0.7" right="0.7" top="0.75" bottom="0.75" header="0.3" footer="0.3"/>
    </customSheetView>
    <customSheetView guid="{F1A6CD3A-A974-4C7D-8C7E-E4A0F2F01979}">
      <selection activeCell="A4" sqref="A4"/>
      <pageMargins left="0.7" right="0.7" top="0.75" bottom="0.75" header="0.3" footer="0.3"/>
    </customSheetView>
  </customSheetViews>
  <phoneticPr fontId="7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1"/>
  <sheetViews>
    <sheetView zoomScale="120" zoomScaleNormal="120" workbookViewId="0">
      <selection activeCell="C11" sqref="C11"/>
    </sheetView>
  </sheetViews>
  <sheetFormatPr defaultRowHeight="14.5" x14ac:dyDescent="0.35"/>
  <cols>
    <col min="1" max="1" width="22.26953125" bestFit="1" customWidth="1"/>
    <col min="2" max="13" width="6.08984375" customWidth="1"/>
  </cols>
  <sheetData>
    <row r="1" spans="1:13" x14ac:dyDescent="0.35">
      <c r="A1" s="2" t="s">
        <v>46</v>
      </c>
    </row>
    <row r="2" spans="1:13" x14ac:dyDescent="0.35">
      <c r="A2" s="2"/>
    </row>
    <row r="3" spans="1:13" ht="55" x14ac:dyDescent="0.35">
      <c r="B3" s="28" t="s">
        <v>24</v>
      </c>
      <c r="C3" s="28" t="s">
        <v>25</v>
      </c>
      <c r="D3" s="28" t="s">
        <v>26</v>
      </c>
      <c r="E3" s="28" t="s">
        <v>27</v>
      </c>
      <c r="F3" s="28" t="s">
        <v>28</v>
      </c>
      <c r="G3" s="28" t="s">
        <v>29</v>
      </c>
      <c r="H3" s="28" t="s">
        <v>30</v>
      </c>
      <c r="I3" s="28" t="s">
        <v>0</v>
      </c>
      <c r="J3" s="28" t="s">
        <v>1</v>
      </c>
      <c r="K3" s="28" t="s">
        <v>31</v>
      </c>
      <c r="L3" s="28" t="s">
        <v>2</v>
      </c>
      <c r="M3" s="28" t="s">
        <v>32</v>
      </c>
    </row>
    <row r="4" spans="1:13" x14ac:dyDescent="0.35">
      <c r="A4" s="5" t="s">
        <v>42</v>
      </c>
      <c r="B4" s="9">
        <v>45.658000000000001</v>
      </c>
      <c r="C4" s="9">
        <v>41.956000000000003</v>
      </c>
      <c r="D4" s="9">
        <v>39.488</v>
      </c>
      <c r="E4" s="9">
        <v>48.125999999999998</v>
      </c>
      <c r="F4" s="9">
        <v>48.125999999999998</v>
      </c>
      <c r="G4" s="9">
        <v>41.956000000000003</v>
      </c>
      <c r="H4" s="9">
        <v>41.956000000000003</v>
      </c>
      <c r="I4" s="9">
        <v>48.125999999999998</v>
      </c>
      <c r="J4" s="9">
        <v>37.019999999999996</v>
      </c>
      <c r="K4" s="9">
        <v>49.36</v>
      </c>
      <c r="L4" s="9">
        <v>45.658000000000001</v>
      </c>
      <c r="M4" s="9">
        <v>41.956000000000003</v>
      </c>
    </row>
    <row r="5" spans="1:13" x14ac:dyDescent="0.35">
      <c r="A5" s="4" t="s">
        <v>41</v>
      </c>
      <c r="B5" s="9">
        <v>133.5</v>
      </c>
      <c r="C5" s="9">
        <v>138</v>
      </c>
      <c r="D5" s="9">
        <v>112.5</v>
      </c>
      <c r="E5" s="9">
        <v>105</v>
      </c>
      <c r="F5" s="9">
        <v>51</v>
      </c>
      <c r="G5" s="9">
        <v>33</v>
      </c>
      <c r="H5" s="9">
        <v>34.5</v>
      </c>
      <c r="I5" s="9">
        <v>37.5</v>
      </c>
      <c r="J5" s="9">
        <v>33</v>
      </c>
      <c r="K5" s="9">
        <v>112.5</v>
      </c>
      <c r="L5" s="9">
        <v>117</v>
      </c>
      <c r="M5" s="9">
        <v>133.5</v>
      </c>
    </row>
    <row r="6" spans="1:13" x14ac:dyDescent="0.35">
      <c r="A6" s="5" t="s">
        <v>39</v>
      </c>
      <c r="B6" s="9">
        <v>64</v>
      </c>
      <c r="C6" s="9">
        <v>59</v>
      </c>
      <c r="D6" s="9">
        <v>88</v>
      </c>
      <c r="E6" s="9">
        <v>69</v>
      </c>
      <c r="F6" s="9">
        <v>84</v>
      </c>
      <c r="G6" s="9">
        <v>64</v>
      </c>
      <c r="H6" s="9">
        <v>89</v>
      </c>
      <c r="I6" s="9">
        <v>60</v>
      </c>
      <c r="J6" s="9">
        <v>81</v>
      </c>
      <c r="K6" s="9">
        <v>89</v>
      </c>
      <c r="L6" s="9">
        <v>78</v>
      </c>
      <c r="M6" s="9">
        <v>82</v>
      </c>
    </row>
    <row r="7" spans="1:13" x14ac:dyDescent="0.35">
      <c r="A7" s="5" t="s">
        <v>40</v>
      </c>
      <c r="B7" s="9">
        <v>66</v>
      </c>
      <c r="C7" s="9">
        <v>84</v>
      </c>
      <c r="D7" s="9">
        <v>82</v>
      </c>
      <c r="E7" s="9">
        <v>69</v>
      </c>
      <c r="F7" s="9">
        <v>52</v>
      </c>
      <c r="G7" s="9">
        <v>53</v>
      </c>
      <c r="H7" s="9">
        <v>69</v>
      </c>
      <c r="I7" s="9">
        <v>74</v>
      </c>
      <c r="J7" s="9">
        <v>75</v>
      </c>
      <c r="K7" s="9">
        <v>89</v>
      </c>
      <c r="L7" s="9">
        <v>59</v>
      </c>
      <c r="M7" s="9">
        <v>52</v>
      </c>
    </row>
    <row r="8" spans="1:13" x14ac:dyDescent="0.35">
      <c r="A8" s="4" t="s">
        <v>3</v>
      </c>
      <c r="B8" s="9">
        <v>345</v>
      </c>
      <c r="C8" s="9">
        <v>345</v>
      </c>
      <c r="D8" s="9">
        <v>345</v>
      </c>
      <c r="E8" s="9">
        <v>345</v>
      </c>
      <c r="F8" s="9">
        <v>345</v>
      </c>
      <c r="G8" s="9">
        <v>345</v>
      </c>
      <c r="H8" s="9">
        <v>345</v>
      </c>
      <c r="I8" s="9">
        <v>345</v>
      </c>
      <c r="J8" s="9">
        <v>345</v>
      </c>
      <c r="K8" s="9">
        <v>345</v>
      </c>
      <c r="L8" s="9">
        <v>345</v>
      </c>
      <c r="M8" s="9">
        <v>345</v>
      </c>
    </row>
    <row r="11" spans="1:13" x14ac:dyDescent="0.35">
      <c r="A11" s="4"/>
    </row>
  </sheetData>
  <sortState xmlns:xlrd2="http://schemas.microsoft.com/office/spreadsheetml/2017/richdata2" ref="A4:M8">
    <sortCondition ref="A6"/>
  </sortState>
  <dataConsolidate topLabels="1">
    <dataRefs count="2">
      <dataRef ref="A2:M7" sheet="A"/>
      <dataRef ref="A2:M7" sheet="B"/>
    </dataRefs>
  </dataConsolidate>
  <customSheetViews>
    <customSheetView guid="{55373475-B80E-4737-9C77-19094F13FDDF}">
      <pageMargins left="0.7" right="0.7" top="0.75" bottom="0.75" header="0.3" footer="0.3"/>
    </customSheetView>
    <customSheetView guid="{F1A6CD3A-A974-4C7D-8C7E-E4A0F2F01979}">
      <selection activeCell="L12" sqref="L12"/>
      <pageMargins left="0.7" right="0.7" top="0.75" bottom="0.75" header="0.3" footer="0.3"/>
    </customSheetView>
  </customSheetViews>
  <phoneticPr fontId="7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zoomScale="150" zoomScaleNormal="150" workbookViewId="0">
      <selection activeCell="E6" sqref="E6"/>
    </sheetView>
  </sheetViews>
  <sheetFormatPr defaultRowHeight="14.5" x14ac:dyDescent="0.35"/>
  <sheetData/>
  <dataConsolidate topLabels="1" link="1"/>
  <customSheetViews>
    <customSheetView guid="{55373475-B80E-4737-9C77-19094F13FDDF}">
      <selection activeCell="N11" sqref="N11"/>
      <pageMargins left="0.7" right="0.7" top="0.75" bottom="0.75" header="0.3" footer="0.3"/>
    </customSheetView>
    <customSheetView guid="{F1A6CD3A-A974-4C7D-8C7E-E4A0F2F01979}" hiddenRows="1">
      <selection activeCell="G23" sqref="G23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19"/>
  <sheetViews>
    <sheetView zoomScale="130" zoomScaleNormal="130" workbookViewId="0">
      <selection activeCell="C13" sqref="C13"/>
    </sheetView>
  </sheetViews>
  <sheetFormatPr defaultRowHeight="14.5" x14ac:dyDescent="0.35"/>
  <cols>
    <col min="1" max="1" width="17.453125" customWidth="1"/>
    <col min="2" max="2" width="10.08984375" style="31" bestFit="1" customWidth="1"/>
    <col min="3" max="3" width="13.7265625" style="1" customWidth="1"/>
  </cols>
  <sheetData>
    <row r="1" spans="1:3" x14ac:dyDescent="0.35">
      <c r="A1" s="2" t="s">
        <v>25</v>
      </c>
    </row>
    <row r="2" spans="1:3" x14ac:dyDescent="0.35">
      <c r="A2" s="2"/>
    </row>
    <row r="3" spans="1:3" x14ac:dyDescent="0.35">
      <c r="A3" s="29" t="s">
        <v>43</v>
      </c>
      <c r="B3" s="32" t="s">
        <v>44</v>
      </c>
      <c r="C3" s="30" t="s">
        <v>45</v>
      </c>
    </row>
    <row r="4" spans="1:3" x14ac:dyDescent="0.35">
      <c r="A4" t="s">
        <v>6</v>
      </c>
      <c r="B4" s="31">
        <v>43133</v>
      </c>
      <c r="C4" s="1">
        <v>5551</v>
      </c>
    </row>
    <row r="5" spans="1:3" x14ac:dyDescent="0.35">
      <c r="A5" t="s">
        <v>4</v>
      </c>
      <c r="B5" s="31">
        <v>43135</v>
      </c>
      <c r="C5" s="1">
        <v>6965</v>
      </c>
    </row>
    <row r="6" spans="1:3" x14ac:dyDescent="0.35">
      <c r="A6" t="s">
        <v>5</v>
      </c>
      <c r="B6" s="31">
        <v>43135</v>
      </c>
      <c r="C6" s="1">
        <v>5612</v>
      </c>
    </row>
    <row r="7" spans="1:3" x14ac:dyDescent="0.35">
      <c r="A7" t="s">
        <v>9</v>
      </c>
      <c r="B7" s="31">
        <v>43135</v>
      </c>
      <c r="C7" s="1">
        <v>8039</v>
      </c>
    </row>
    <row r="8" spans="1:3" x14ac:dyDescent="0.35">
      <c r="A8" t="s">
        <v>6</v>
      </c>
      <c r="B8" s="31">
        <v>43136</v>
      </c>
      <c r="C8" s="1">
        <v>5975</v>
      </c>
    </row>
    <row r="9" spans="1:3" x14ac:dyDescent="0.35">
      <c r="A9" t="s">
        <v>4</v>
      </c>
      <c r="B9" s="31">
        <v>43136</v>
      </c>
      <c r="C9" s="1">
        <v>3651</v>
      </c>
    </row>
    <row r="10" spans="1:3" x14ac:dyDescent="0.35">
      <c r="A10" t="s">
        <v>5</v>
      </c>
      <c r="B10" s="31">
        <v>43137</v>
      </c>
      <c r="C10" s="1">
        <v>1442</v>
      </c>
    </row>
    <row r="11" spans="1:3" x14ac:dyDescent="0.35">
      <c r="A11" t="s">
        <v>5</v>
      </c>
      <c r="B11" s="31">
        <v>43138</v>
      </c>
      <c r="C11" s="1">
        <v>2985</v>
      </c>
    </row>
    <row r="12" spans="1:3" x14ac:dyDescent="0.35">
      <c r="A12" t="s">
        <v>6</v>
      </c>
      <c r="B12" s="31">
        <v>43139</v>
      </c>
      <c r="C12" s="1">
        <v>5722</v>
      </c>
    </row>
    <row r="13" spans="1:3" x14ac:dyDescent="0.35">
      <c r="A13" t="s">
        <v>7</v>
      </c>
      <c r="B13" s="31">
        <v>43140</v>
      </c>
      <c r="C13" s="1">
        <v>3174</v>
      </c>
    </row>
    <row r="14" spans="1:3" x14ac:dyDescent="0.35">
      <c r="A14" t="s">
        <v>8</v>
      </c>
      <c r="B14" s="31">
        <v>43140</v>
      </c>
      <c r="C14" s="1">
        <v>1554</v>
      </c>
    </row>
    <row r="15" spans="1:3" x14ac:dyDescent="0.35">
      <c r="A15" t="s">
        <v>4</v>
      </c>
      <c r="B15" s="31">
        <v>43145</v>
      </c>
      <c r="C15" s="1">
        <v>5727</v>
      </c>
    </row>
    <row r="16" spans="1:3" x14ac:dyDescent="0.35">
      <c r="A16" t="s">
        <v>6</v>
      </c>
      <c r="B16" s="31">
        <v>43145</v>
      </c>
      <c r="C16" s="1">
        <v>5692</v>
      </c>
    </row>
    <row r="17" spans="1:3" x14ac:dyDescent="0.35">
      <c r="A17" t="s">
        <v>7</v>
      </c>
      <c r="B17" s="31">
        <v>43153</v>
      </c>
      <c r="C17" s="1">
        <v>6433</v>
      </c>
    </row>
    <row r="18" spans="1:3" x14ac:dyDescent="0.35">
      <c r="A18" t="s">
        <v>9</v>
      </c>
      <c r="B18" s="31">
        <v>43154</v>
      </c>
      <c r="C18" s="1">
        <v>4581</v>
      </c>
    </row>
    <row r="19" spans="1:3" x14ac:dyDescent="0.35">
      <c r="A19" t="s">
        <v>8</v>
      </c>
      <c r="B19" s="31">
        <v>43154</v>
      </c>
      <c r="C19" s="1">
        <v>6011</v>
      </c>
    </row>
  </sheetData>
  <sortState xmlns:xlrd2="http://schemas.microsoft.com/office/spreadsheetml/2017/richdata2" ref="A3:D18">
    <sortCondition ref="B4"/>
  </sortState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6"/>
  <sheetViews>
    <sheetView zoomScale="130" zoomScaleNormal="130" workbookViewId="0">
      <selection activeCell="C11" sqref="C11"/>
    </sheetView>
  </sheetViews>
  <sheetFormatPr defaultRowHeight="14.5" x14ac:dyDescent="0.35"/>
  <cols>
    <col min="1" max="1" width="17.453125" customWidth="1"/>
    <col min="2" max="2" width="10.26953125" style="31" bestFit="1" customWidth="1"/>
    <col min="3" max="3" width="13.7265625" style="1" customWidth="1"/>
  </cols>
  <sheetData>
    <row r="1" spans="1:3" x14ac:dyDescent="0.35">
      <c r="A1" s="2" t="s">
        <v>26</v>
      </c>
    </row>
    <row r="2" spans="1:3" x14ac:dyDescent="0.35">
      <c r="A2" s="2"/>
    </row>
    <row r="3" spans="1:3" x14ac:dyDescent="0.35">
      <c r="A3" s="29" t="s">
        <v>43</v>
      </c>
      <c r="B3" s="32" t="s">
        <v>44</v>
      </c>
      <c r="C3" s="30" t="s">
        <v>45</v>
      </c>
    </row>
    <row r="4" spans="1:3" x14ac:dyDescent="0.35">
      <c r="A4" t="s">
        <v>4</v>
      </c>
      <c r="B4" s="31">
        <v>43160</v>
      </c>
      <c r="C4" s="1">
        <v>6871</v>
      </c>
    </row>
    <row r="5" spans="1:3" x14ac:dyDescent="0.35">
      <c r="A5" t="s">
        <v>6</v>
      </c>
      <c r="B5" s="31">
        <v>43161</v>
      </c>
      <c r="C5" s="1">
        <v>2980</v>
      </c>
    </row>
    <row r="6" spans="1:3" x14ac:dyDescent="0.35">
      <c r="A6" t="s">
        <v>7</v>
      </c>
      <c r="B6" s="31">
        <v>43161</v>
      </c>
      <c r="C6" s="1">
        <v>5706</v>
      </c>
    </row>
    <row r="7" spans="1:3" x14ac:dyDescent="0.35">
      <c r="A7" t="s">
        <v>5</v>
      </c>
      <c r="B7" s="31">
        <v>43163</v>
      </c>
      <c r="C7" s="1">
        <v>2545</v>
      </c>
    </row>
    <row r="8" spans="1:3" x14ac:dyDescent="0.35">
      <c r="A8" t="s">
        <v>9</v>
      </c>
      <c r="B8" s="31">
        <v>43163</v>
      </c>
      <c r="C8" s="1">
        <v>5863</v>
      </c>
    </row>
    <row r="9" spans="1:3" x14ac:dyDescent="0.35">
      <c r="A9" t="s">
        <v>4</v>
      </c>
      <c r="B9" s="31">
        <v>43167</v>
      </c>
      <c r="C9" s="1">
        <v>2575</v>
      </c>
    </row>
    <row r="10" spans="1:3" x14ac:dyDescent="0.35">
      <c r="A10" t="s">
        <v>8</v>
      </c>
      <c r="B10" s="31">
        <v>43167</v>
      </c>
      <c r="C10" s="1">
        <v>2978</v>
      </c>
    </row>
    <row r="11" spans="1:3" x14ac:dyDescent="0.35">
      <c r="A11" t="s">
        <v>8</v>
      </c>
      <c r="B11" s="31">
        <v>43175</v>
      </c>
      <c r="C11" s="1">
        <v>6176</v>
      </c>
    </row>
    <row r="12" spans="1:3" x14ac:dyDescent="0.35">
      <c r="A12" t="s">
        <v>9</v>
      </c>
      <c r="B12" s="31">
        <v>43175</v>
      </c>
      <c r="C12" s="1">
        <v>7464</v>
      </c>
    </row>
    <row r="13" spans="1:3" x14ac:dyDescent="0.35">
      <c r="A13" t="s">
        <v>9</v>
      </c>
      <c r="B13" s="31">
        <v>43182</v>
      </c>
      <c r="C13" s="1">
        <v>5668</v>
      </c>
    </row>
    <row r="14" spans="1:3" x14ac:dyDescent="0.35">
      <c r="A14" t="s">
        <v>4</v>
      </c>
      <c r="B14" s="31">
        <v>43183</v>
      </c>
      <c r="C14" s="1">
        <v>6813</v>
      </c>
    </row>
    <row r="15" spans="1:3" x14ac:dyDescent="0.35">
      <c r="A15" t="s">
        <v>8</v>
      </c>
      <c r="B15" s="31">
        <v>43187</v>
      </c>
      <c r="C15" s="1">
        <v>2202</v>
      </c>
    </row>
    <row r="16" spans="1:3" x14ac:dyDescent="0.35">
      <c r="A16" t="s">
        <v>4</v>
      </c>
      <c r="B16" s="31">
        <v>43190</v>
      </c>
      <c r="C16" s="1">
        <v>3042</v>
      </c>
    </row>
  </sheetData>
  <sortState xmlns:xlrd2="http://schemas.microsoft.com/office/spreadsheetml/2017/richdata2" ref="A4:C19">
    <sortCondition ref="B6"/>
  </sortState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zoomScale="130" zoomScaleNormal="130" workbookViewId="0">
      <selection activeCell="B6" sqref="B6"/>
    </sheetView>
  </sheetViews>
  <sheetFormatPr defaultRowHeight="14.5" x14ac:dyDescent="0.35"/>
  <sheetData/>
  <dataConsolidate function="count" topLabels="1" link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Kasum</vt:lpstr>
      <vt:lpstr>Projektid</vt:lpstr>
      <vt:lpstr>Laen</vt:lpstr>
      <vt:lpstr>A</vt:lpstr>
      <vt:lpstr>B</vt:lpstr>
      <vt:lpstr>C</vt:lpstr>
      <vt:lpstr>A2</vt:lpstr>
      <vt:lpstr>B2</vt:lpstr>
      <vt:lpstr>C2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Asko Uri</dc:creator>
  <cp:lastModifiedBy>Asko</cp:lastModifiedBy>
  <dcterms:created xsi:type="dcterms:W3CDTF">2015-01-11T13:20:07Z</dcterms:created>
  <dcterms:modified xsi:type="dcterms:W3CDTF">2020-11-26T08:56:49Z</dcterms:modified>
</cp:coreProperties>
</file>