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Asko2025\Downloads\"/>
    </mc:Choice>
  </mc:AlternateContent>
  <xr:revisionPtr revIDLastSave="0" documentId="13_ncr:1_{805CDAA8-1617-460F-8FCD-37C144AB93F0}" xr6:coauthVersionLast="47" xr6:coauthVersionMax="47" xr10:uidLastSave="{00000000-0000-0000-0000-000000000000}"/>
  <bookViews>
    <workbookView xWindow="-110" yWindow="-110" windowWidth="19420" windowHeight="11020" tabRatio="786" xr2:uid="{00000000-000D-0000-FFFF-FFFF00000000}"/>
  </bookViews>
  <sheets>
    <sheet name="SUM" sheetId="8" r:id="rId1"/>
    <sheet name="SUMIF(S)" sheetId="1" r:id="rId2"/>
    <sheet name="SUMIF(S) (2)" sheetId="32" r:id="rId3"/>
    <sheet name="DSUM" sheetId="9" r:id="rId4"/>
    <sheet name="UNIQUE" sheetId="31" r:id="rId5"/>
    <sheet name="IF" sheetId="12" r:id="rId6"/>
    <sheet name="IF2" sheetId="10" r:id="rId7"/>
    <sheet name="IF2b" sheetId="27" r:id="rId8"/>
    <sheet name="XLOO" sheetId="35" r:id="rId9"/>
    <sheet name="XLOO2" sheetId="36" r:id="rId10"/>
    <sheet name="FILTER" sheetId="37" r:id="rId11"/>
    <sheet name="Mitu tingimust 1" sheetId="38" r:id="rId12"/>
    <sheet name="Mitu tingimust 2)" sheetId="39" r:id="rId13"/>
    <sheet name="ROUND" sheetId="22" r:id="rId14"/>
    <sheet name="TIME" sheetId="28" r:id="rId15"/>
    <sheet name="TIME 2" sheetId="29" r:id="rId16"/>
    <sheet name="TIME 3" sheetId="30" r:id="rId17"/>
    <sheet name="TEXT" sheetId="16" r:id="rId18"/>
    <sheet name="TEXT2" sheetId="14" r:id="rId19"/>
    <sheet name="TEXT3" sheetId="23" r:id="rId20"/>
  </sheets>
  <definedNames>
    <definedName name="_xlnm._FilterDatabase" localSheetId="3" hidden="1">DSUM!$B$1:$D$1</definedName>
    <definedName name="_xlnm._FilterDatabase" localSheetId="10" hidden="1">FILTER!$A$1:$H$29</definedName>
    <definedName name="_xlnm._FilterDatabase" localSheetId="0" hidden="1">SUM!$B$1:$D$1</definedName>
    <definedName name="_xlnm._FilterDatabase" localSheetId="1" hidden="1">'SUMIF(S)'!$B$1:$D$1</definedName>
    <definedName name="_xlnm._FilterDatabase" localSheetId="2" hidden="1">'SUMIF(S) (2)'!$B$1:$D$1</definedName>
    <definedName name="_xlnm._FilterDatabase" localSheetId="4" hidden="1">UNIQUE!#REF!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" i="31" l="1" a="1"/>
  <c r="G2" i="31" s="1"/>
  <c r="F8" i="8"/>
  <c r="H21" i="37"/>
  <c r="H9" i="37"/>
  <c r="H8" i="37"/>
  <c r="H14" i="37"/>
  <c r="H16" i="37"/>
  <c r="H3" i="37"/>
  <c r="H17" i="37"/>
  <c r="H4" i="37"/>
  <c r="H25" i="37"/>
  <c r="H6" i="37"/>
  <c r="H7" i="37"/>
  <c r="H11" i="37"/>
  <c r="H18" i="37"/>
  <c r="H29" i="37"/>
  <c r="H13" i="37"/>
  <c r="H5" i="37"/>
  <c r="H26" i="37"/>
  <c r="H20" i="37"/>
  <c r="H19" i="37"/>
  <c r="H27" i="37"/>
  <c r="H24" i="37"/>
  <c r="H23" i="37"/>
  <c r="H12" i="37"/>
  <c r="H2" i="37"/>
  <c r="H28" i="37"/>
  <c r="H10" i="37"/>
  <c r="H15" i="37"/>
  <c r="H22" i="37"/>
  <c r="G3" i="8" l="1"/>
  <c r="G4" i="8" l="1"/>
  <c r="G5" i="8"/>
  <c r="C3" i="23" l="1"/>
  <c r="C4" i="23"/>
  <c r="C5" i="23"/>
  <c r="C6" i="23"/>
  <c r="C7" i="23"/>
  <c r="C8" i="23"/>
  <c r="C2" i="23"/>
  <c r="D10" i="23" l="1"/>
  <c r="D9" i="22" l="1"/>
  <c r="E9" i="22" l="1"/>
  <c r="G2" i="1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<sst xmlns="http://schemas.openxmlformats.org/spreadsheetml/2006/main" count="759" uniqueCount="184">
  <si>
    <t>Mustik</t>
  </si>
  <si>
    <t>Täpi</t>
  </si>
  <si>
    <t>Kirjak</t>
  </si>
  <si>
    <t>Mooni</t>
  </si>
  <si>
    <t>Maasik</t>
  </si>
  <si>
    <t>Muhvi</t>
  </si>
  <si>
    <t>Aarem</t>
  </si>
  <si>
    <t>Bianka</t>
  </si>
  <si>
    <t>Patsu</t>
  </si>
  <si>
    <t>Ehti</t>
  </si>
  <si>
    <t>Pidu</t>
  </si>
  <si>
    <t>Väli</t>
  </si>
  <si>
    <t>Müstik</t>
  </si>
  <si>
    <t>Helta</t>
  </si>
  <si>
    <t>Maakari</t>
  </si>
  <si>
    <t>Punane kari</t>
  </si>
  <si>
    <t>Holstein</t>
  </si>
  <si>
    <t>+</t>
  </si>
  <si>
    <t>=</t>
  </si>
  <si>
    <t>Nr</t>
  </si>
  <si>
    <t>Adeele</t>
  </si>
  <si>
    <t>Ilves</t>
  </si>
  <si>
    <t>Anastasia</t>
  </si>
  <si>
    <t>Kaasik</t>
  </si>
  <si>
    <t>Artjom</t>
  </si>
  <si>
    <t>Kallas</t>
  </si>
  <si>
    <t>Artur</t>
  </si>
  <si>
    <t>Karu</t>
  </si>
  <si>
    <t>Daniel</t>
  </si>
  <si>
    <t>Kask</t>
  </si>
  <si>
    <t>Elisabeth</t>
  </si>
  <si>
    <t>Kivi</t>
  </si>
  <si>
    <t>Emily</t>
  </si>
  <si>
    <t>Koppel</t>
  </si>
  <si>
    <t>Emma</t>
  </si>
  <si>
    <t>Kukk</t>
  </si>
  <si>
    <t>Gregor</t>
  </si>
  <si>
    <t>Kuusk</t>
  </si>
  <si>
    <t>Grete</t>
  </si>
  <si>
    <t>Kütt</t>
  </si>
  <si>
    <t>Kaspar</t>
  </si>
  <si>
    <t>Luik</t>
  </si>
  <si>
    <t>Kristofer</t>
  </si>
  <si>
    <t>Mets</t>
  </si>
  <si>
    <t>Liisa</t>
  </si>
  <si>
    <t>Mägi</t>
  </si>
  <si>
    <t>Markus</t>
  </si>
  <si>
    <t>Pärn</t>
  </si>
  <si>
    <t>Martin</t>
  </si>
  <si>
    <t>Rebane</t>
  </si>
  <si>
    <t>Mattias</t>
  </si>
  <si>
    <t>Saar</t>
  </si>
  <si>
    <t>Tamm</t>
  </si>
  <si>
    <t>Vaher</t>
  </si>
  <si>
    <t>Teder</t>
  </si>
  <si>
    <t>Lõhmus</t>
  </si>
  <si>
    <t>Leppik</t>
  </si>
  <si>
    <t>Mölder</t>
  </si>
  <si>
    <t>g45f83kln56</t>
  </si>
  <si>
    <t>ADEELE ILVES</t>
  </si>
  <si>
    <t>ARTUR KARU</t>
  </si>
  <si>
    <t>DANIEL KASK</t>
  </si>
  <si>
    <t>EMILY KOPPEL</t>
  </si>
  <si>
    <t>EMMA KUKK</t>
  </si>
  <si>
    <t>ARTJOM kalLAS</t>
  </si>
  <si>
    <t>ELsaBETH KIVI</t>
  </si>
  <si>
    <t>Adeele   Ilves</t>
  </si>
  <si>
    <t xml:space="preserve">   Anastasia Kaasik</t>
  </si>
  <si>
    <t xml:space="preserve">     Artjom Kallas</t>
  </si>
  <si>
    <t xml:space="preserve"> Artur      Karu</t>
  </si>
  <si>
    <t>AdEEle   Ilves</t>
  </si>
  <si>
    <t xml:space="preserve">   aNASTasia Kaasik</t>
  </si>
  <si>
    <t xml:space="preserve">     ArtjOM Kallas</t>
  </si>
  <si>
    <t xml:space="preserve"> Artur      KARU</t>
  </si>
  <si>
    <t>G45F83KLN56</t>
  </si>
  <si>
    <t>Kiviäär</t>
  </si>
  <si>
    <t>KOKKU</t>
  </si>
  <si>
    <t>ISNUMBER</t>
  </si>
  <si>
    <t>SEARCH (FIND)</t>
  </si>
  <si>
    <t>Kukkõ</t>
  </si>
  <si>
    <t>Tallinn office</t>
  </si>
  <si>
    <t>Tartu office</t>
  </si>
  <si>
    <t>Pärnu office</t>
  </si>
  <si>
    <t>Email</t>
  </si>
  <si>
    <t>Lehma nimi</t>
  </si>
  <si>
    <t>Vanus</t>
  </si>
  <si>
    <t>Tõug</t>
  </si>
  <si>
    <t>Liitreid kokku</t>
  </si>
  <si>
    <t>Piima kokku</t>
  </si>
  <si>
    <t>Keskmine vanus</t>
  </si>
  <si>
    <t>Lehmi kokku</t>
  </si>
  <si>
    <t>Holstein, 5-8 a</t>
  </si>
  <si>
    <t>algab "m-ga"</t>
  </si>
  <si>
    <t>Holstein VÕI Maakari</t>
  </si>
  <si>
    <t>Holstein ja Maakari</t>
  </si>
  <si>
    <t>Punane kari, üle 7500 l</t>
  </si>
  <si>
    <t>Holstein, 3-8 a</t>
  </si>
  <si>
    <t>Võrrand</t>
  </si>
  <si>
    <t>Vastus</t>
  </si>
  <si>
    <t>Tagasiside</t>
  </si>
  <si>
    <t>Õige vastus</t>
  </si>
  <si>
    <t>Eesnimi</t>
  </si>
  <si>
    <t>Perenimi</t>
  </si>
  <si>
    <t>Amet</t>
  </si>
  <si>
    <t>Kontor</t>
  </si>
  <si>
    <t>Müügireiting</t>
  </si>
  <si>
    <t>Palk</t>
  </si>
  <si>
    <t>Preemia</t>
  </si>
  <si>
    <t>Programmeerija</t>
  </si>
  <si>
    <t>Projektijuht</t>
  </si>
  <si>
    <t>Müügijuht</t>
  </si>
  <si>
    <t>Müük</t>
  </si>
  <si>
    <t>Ümardus</t>
  </si>
  <si>
    <t>Kuu müük kokkku</t>
  </si>
  <si>
    <t>Kogus</t>
  </si>
  <si>
    <t>Käive</t>
  </si>
  <si>
    <t>Tänane kuupäev:</t>
  </si>
  <si>
    <t>Hetke kellaaeg:</t>
  </si>
  <si>
    <t>Päevi tähtajani:</t>
  </si>
  <si>
    <t>Tunde, minuteid ja sekundeid tähtajani:</t>
  </si>
  <si>
    <t>Projekti tähtaeg:</t>
  </si>
  <si>
    <t>Kuu</t>
  </si>
  <si>
    <t>Aasta</t>
  </si>
  <si>
    <t>Nädalapäev</t>
  </si>
  <si>
    <t>Tunnid</t>
  </si>
  <si>
    <t>Minutid</t>
  </si>
  <si>
    <t>Sekundid</t>
  </si>
  <si>
    <t>Kuupäeva nr</t>
  </si>
  <si>
    <t>"x päeva ja x tundi tähtajani":</t>
  </si>
  <si>
    <t>Kokku tunde / minuteid tähtajani:</t>
  </si>
  <si>
    <t>Müügi-reiting</t>
  </si>
  <si>
    <t>Nädala number</t>
  </si>
  <si>
    <t>COUNTIF</t>
  </si>
  <si>
    <t>Kokku piima Holsteini tõug</t>
  </si>
  <si>
    <t>Keskmine Holsteini tõu vanus</t>
  </si>
  <si>
    <t>Kokku Holsteini lehmi</t>
  </si>
  <si>
    <t>sisaldab "kari"</t>
  </si>
  <si>
    <t xml:space="preserve">Tõug </t>
  </si>
  <si>
    <t>Programjuhtmeerija</t>
  </si>
  <si>
    <t>Projektijht</t>
  </si>
  <si>
    <t>vanus</t>
  </si>
  <si>
    <t>sünnikuupäev</t>
  </si>
  <si>
    <t>anastasia kaasik</t>
  </si>
  <si>
    <t>PERENIMI, Eesnimi</t>
  </si>
  <si>
    <t>Tuuli</t>
  </si>
  <si>
    <t>Varsakabi</t>
  </si>
  <si>
    <t>Pilvi</t>
  </si>
  <si>
    <t>Farmid 1 x</t>
  </si>
  <si>
    <t>Tõug + Farm</t>
  </si>
  <si>
    <t>Farmide arv</t>
  </si>
  <si>
    <t>Linn</t>
  </si>
  <si>
    <t>Haapsalu</t>
  </si>
  <si>
    <t>Tartu</t>
  </si>
  <si>
    <t>Farmid</t>
  </si>
  <si>
    <t>Tooted</t>
  </si>
  <si>
    <t>Kuupäev</t>
  </si>
  <si>
    <t>Ostja</t>
  </si>
  <si>
    <t>Maksumus</t>
  </si>
  <si>
    <t>Hulgi</t>
  </si>
  <si>
    <t>Kauplus</t>
  </si>
  <si>
    <t>Või</t>
  </si>
  <si>
    <t>Rakvere</t>
  </si>
  <si>
    <t>Rapla</t>
  </si>
  <si>
    <t>Tallinn</t>
  </si>
  <si>
    <t>Riik</t>
  </si>
  <si>
    <t>Edetabeli koht</t>
  </si>
  <si>
    <t>Eesti</t>
  </si>
  <si>
    <t>Mumm</t>
  </si>
  <si>
    <t>Lotte</t>
  </si>
  <si>
    <t>Laine</t>
  </si>
  <si>
    <t>Linda</t>
  </si>
  <si>
    <t>Pille</t>
  </si>
  <si>
    <t>Läti</t>
  </si>
  <si>
    <t>Māra</t>
  </si>
  <si>
    <t>Laima</t>
  </si>
  <si>
    <t>Ziedīte</t>
  </si>
  <si>
    <t>Rūta</t>
  </si>
  <si>
    <t>Saulīte</t>
  </si>
  <si>
    <t>Mansikki</t>
  </si>
  <si>
    <t>Heluna</t>
  </si>
  <si>
    <t>Lempi</t>
  </si>
  <si>
    <t>Pihla</t>
  </si>
  <si>
    <t>Kyllikki</t>
  </si>
  <si>
    <t>Soome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</si>
</sst>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#,##0.00\ &quot;€&quot;"/>
    <numFmt numFmtId="165" formatCode="#,##0\ &quot;€&quot;"/>
    <numFmt numFmtId="166" formatCode="#,##0.000000000\ &quot;€&quot;"/>
    <numFmt numFmtId="167" formatCode="_-* #,##0_-;\-* #,##0_-;_-* &quot;-&quot;??_-;_-@_-"/>
    <numFmt numFmtId="168" formatCode="h:mm:ss;@"/>
  </numFmts>
  <fonts count="9" x14ac:knownFonts="1"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i/>
      <sz val="11"/>
      <color theme="1"/>
      <name val="Calibri"/>
      <family val="2"/>
      <charset val="186"/>
      <scheme val="minor"/>
    </font>
    <font>
      <b/>
      <sz val="11"/>
      <color rgb="FFFF0000"/>
      <name val="Calibri"/>
      <family val="2"/>
      <charset val="186"/>
      <scheme val="minor"/>
    </font>
    <font>
      <sz val="11"/>
      <color theme="0" tint="-0.499984740745262"/>
      <name val="Calibri"/>
      <family val="2"/>
      <charset val="186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42">
    <xf numFmtId="0" fontId="0" fillId="0" borderId="0" xfId="0"/>
    <xf numFmtId="1" fontId="0" fillId="0" borderId="0" xfId="0" applyNumberFormat="1"/>
    <xf numFmtId="0" fontId="0" fillId="0" borderId="0" xfId="0" applyAlignment="1">
      <alignment wrapText="1"/>
    </xf>
    <xf numFmtId="0" fontId="2" fillId="0" borderId="0" xfId="0" applyFont="1"/>
    <xf numFmtId="4" fontId="0" fillId="0" borderId="0" xfId="0" applyNumberFormat="1"/>
    <xf numFmtId="4" fontId="0" fillId="0" borderId="0" xfId="0" applyNumberFormat="1" applyAlignment="1">
      <alignment wrapText="1"/>
    </xf>
    <xf numFmtId="0" fontId="0" fillId="0" borderId="1" xfId="0" applyBorder="1"/>
    <xf numFmtId="3" fontId="0" fillId="0" borderId="1" xfId="0" applyNumberFormat="1" applyBorder="1"/>
    <xf numFmtId="4" fontId="0" fillId="0" borderId="1" xfId="0" applyNumberFormat="1" applyBorder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vertical="center"/>
    </xf>
    <xf numFmtId="164" fontId="0" fillId="0" borderId="0" xfId="0" applyNumberFormat="1"/>
    <xf numFmtId="0" fontId="3" fillId="0" borderId="0" xfId="0" applyFo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0" applyFont="1"/>
    <xf numFmtId="165" fontId="0" fillId="0" borderId="0" xfId="0" applyNumberFormat="1"/>
    <xf numFmtId="16" fontId="3" fillId="0" borderId="1" xfId="0" applyNumberFormat="1" applyFont="1" applyBorder="1"/>
    <xf numFmtId="3" fontId="3" fillId="0" borderId="1" xfId="0" applyNumberFormat="1" applyFont="1" applyBorder="1"/>
    <xf numFmtId="3" fontId="0" fillId="0" borderId="0" xfId="0" applyNumberFormat="1"/>
    <xf numFmtId="0" fontId="0" fillId="2" borderId="1" xfId="0" applyFill="1" applyBorder="1"/>
    <xf numFmtId="0" fontId="2" fillId="0" borderId="0" xfId="0" applyFont="1" applyAlignment="1">
      <alignment wrapText="1"/>
    </xf>
    <xf numFmtId="164" fontId="2" fillId="0" borderId="0" xfId="0" applyNumberFormat="1" applyFont="1" applyAlignment="1">
      <alignment wrapText="1"/>
    </xf>
    <xf numFmtId="0" fontId="4" fillId="0" borderId="0" xfId="0" applyFont="1" applyAlignment="1">
      <alignment wrapText="1"/>
    </xf>
    <xf numFmtId="166" fontId="0" fillId="0" borderId="0" xfId="0" applyNumberFormat="1"/>
    <xf numFmtId="16" fontId="0" fillId="0" borderId="0" xfId="0" applyNumberFormat="1"/>
    <xf numFmtId="0" fontId="1" fillId="0" borderId="0" xfId="0" applyFont="1" applyAlignment="1">
      <alignment horizontal="right"/>
    </xf>
    <xf numFmtId="0" fontId="1" fillId="0" borderId="0" xfId="0" applyFont="1"/>
    <xf numFmtId="22" fontId="1" fillId="0" borderId="0" xfId="0" applyNumberFormat="1" applyFont="1" applyAlignment="1">
      <alignment horizontal="left"/>
    </xf>
    <xf numFmtId="14" fontId="0" fillId="0" borderId="1" xfId="0" applyNumberFormat="1" applyBorder="1"/>
    <xf numFmtId="0" fontId="6" fillId="0" borderId="1" xfId="0" applyFont="1" applyBorder="1"/>
    <xf numFmtId="2" fontId="0" fillId="0" borderId="0" xfId="0" applyNumberFormat="1"/>
    <xf numFmtId="167" fontId="0" fillId="0" borderId="2" xfId="1" applyNumberFormat="1" applyFont="1" applyBorder="1"/>
    <xf numFmtId="0" fontId="8" fillId="0" borderId="0" xfId="0" applyFont="1"/>
    <xf numFmtId="168" fontId="0" fillId="0" borderId="1" xfId="0" applyNumberFormat="1" applyBorder="1"/>
    <xf numFmtId="21" fontId="0" fillId="0" borderId="0" xfId="0" applyNumberFormat="1"/>
    <xf numFmtId="14" fontId="0" fillId="0" borderId="0" xfId="0" applyNumberFormat="1"/>
    <xf numFmtId="14" fontId="8" fillId="0" borderId="0" xfId="0" applyNumberFormat="1" applyFont="1"/>
    <xf numFmtId="4" fontId="8" fillId="0" borderId="0" xfId="0" applyNumberFormat="1" applyFont="1"/>
    <xf numFmtId="0" fontId="5" fillId="0" borderId="0" xfId="0" applyFont="1" applyAlignment="1">
      <alignment horizontal="center" vertical="center"/>
    </xf>
  </cellXfs>
  <cellStyles count="2">
    <cellStyle name="Koma" xfId="1" builtinId="3"/>
    <cellStyle name="Normaallaa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"/>
  <sheetViews>
    <sheetView tabSelected="1" zoomScale="130" zoomScaleNormal="130" workbookViewId="0">
      <selection activeCell="C8" sqref="C8"/>
    </sheetView>
  </sheetViews>
  <sheetFormatPr defaultRowHeight="14.5" x14ac:dyDescent="0.35"/>
  <cols>
    <col min="1" max="1" width="11.26953125" bestFit="1" customWidth="1"/>
    <col min="2" max="2" width="6.36328125" bestFit="1" customWidth="1"/>
    <col min="3" max="3" width="11.36328125" customWidth="1"/>
    <col min="4" max="4" width="13.1796875" bestFit="1" customWidth="1"/>
    <col min="5" max="5" width="7.81640625" customWidth="1"/>
    <col min="6" max="6" width="25.81640625" style="4" customWidth="1"/>
    <col min="7" max="7" width="25.81640625" customWidth="1"/>
    <col min="8" max="13" width="8.36328125" customWidth="1"/>
  </cols>
  <sheetData>
    <row r="1" spans="1:9" x14ac:dyDescent="0.35">
      <c r="A1" s="3" t="s">
        <v>84</v>
      </c>
      <c r="B1" s="3" t="s">
        <v>85</v>
      </c>
      <c r="C1" s="3" t="s">
        <v>86</v>
      </c>
      <c r="D1" s="3" t="s">
        <v>87</v>
      </c>
      <c r="F1"/>
    </row>
    <row r="2" spans="1:9" ht="15" thickBot="1" x14ac:dyDescent="0.4">
      <c r="A2" t="s">
        <v>6</v>
      </c>
      <c r="B2">
        <v>6</v>
      </c>
      <c r="C2" t="s">
        <v>16</v>
      </c>
      <c r="D2" s="1">
        <v>8352</v>
      </c>
      <c r="F2"/>
    </row>
    <row r="3" spans="1:9" ht="15" thickBot="1" x14ac:dyDescent="0.4">
      <c r="A3" t="s">
        <v>7</v>
      </c>
      <c r="B3">
        <v>7</v>
      </c>
      <c r="C3" t="s">
        <v>14</v>
      </c>
      <c r="D3" s="1">
        <v>5856.9</v>
      </c>
      <c r="F3" t="s">
        <v>133</v>
      </c>
      <c r="G3" s="34">
        <f>SUM(D2:D5)</f>
        <v>28150</v>
      </c>
    </row>
    <row r="4" spans="1:9" x14ac:dyDescent="0.35">
      <c r="A4" t="s">
        <v>9</v>
      </c>
      <c r="B4">
        <v>6</v>
      </c>
      <c r="C4" t="s">
        <v>16</v>
      </c>
      <c r="D4" s="1">
        <v>8297</v>
      </c>
      <c r="F4" t="s">
        <v>134</v>
      </c>
      <c r="G4" s="33">
        <f>AVERAGE(B2:B5)</f>
        <v>7.25</v>
      </c>
    </row>
    <row r="5" spans="1:9" x14ac:dyDescent="0.35">
      <c r="A5" t="s">
        <v>13</v>
      </c>
      <c r="B5">
        <v>10</v>
      </c>
      <c r="C5" t="s">
        <v>14</v>
      </c>
      <c r="D5" s="1">
        <v>5644.0999999999995</v>
      </c>
      <c r="F5" t="s">
        <v>135</v>
      </c>
      <c r="G5" s="1">
        <f>COUNTA(C2:C5)</f>
        <v>4</v>
      </c>
    </row>
    <row r="6" spans="1:9" x14ac:dyDescent="0.35">
      <c r="A6" t="s">
        <v>2</v>
      </c>
      <c r="B6">
        <v>4</v>
      </c>
      <c r="C6" t="s">
        <v>15</v>
      </c>
      <c r="D6" s="1">
        <v>7586.1</v>
      </c>
      <c r="F6"/>
    </row>
    <row r="7" spans="1:9" x14ac:dyDescent="0.35">
      <c r="A7" t="s">
        <v>4</v>
      </c>
      <c r="B7">
        <v>2</v>
      </c>
      <c r="C7" t="s">
        <v>15</v>
      </c>
      <c r="D7" s="1">
        <v>7572.6</v>
      </c>
    </row>
    <row r="8" spans="1:9" x14ac:dyDescent="0.35">
      <c r="A8" t="s">
        <v>3</v>
      </c>
      <c r="B8">
        <v>3</v>
      </c>
      <c r="C8" t="s">
        <v>15</v>
      </c>
      <c r="D8" s="1">
        <v>7647.3</v>
      </c>
      <c r="F8" s="4">
        <f>_xlfn.XLOOKUP("ehti",A:A,D:D,"-",0)</f>
        <v>8297</v>
      </c>
    </row>
    <row r="9" spans="1:9" x14ac:dyDescent="0.35">
      <c r="A9" t="s">
        <v>5</v>
      </c>
      <c r="B9">
        <v>6</v>
      </c>
      <c r="C9" t="s">
        <v>14</v>
      </c>
      <c r="D9" s="1">
        <v>5859</v>
      </c>
    </row>
    <row r="10" spans="1:9" x14ac:dyDescent="0.35">
      <c r="A10" t="s">
        <v>0</v>
      </c>
      <c r="B10">
        <v>3</v>
      </c>
      <c r="C10" t="s">
        <v>16</v>
      </c>
      <c r="D10" s="1">
        <v>8519</v>
      </c>
    </row>
    <row r="11" spans="1:9" x14ac:dyDescent="0.35">
      <c r="A11" t="s">
        <v>10</v>
      </c>
      <c r="B11">
        <v>5</v>
      </c>
      <c r="C11" t="s">
        <v>16</v>
      </c>
      <c r="D11" s="1">
        <v>8244</v>
      </c>
      <c r="F11" s="13"/>
      <c r="G11" s="13"/>
      <c r="H11" s="13"/>
      <c r="I11" s="13"/>
    </row>
    <row r="12" spans="1:9" x14ac:dyDescent="0.35">
      <c r="A12" t="s">
        <v>1</v>
      </c>
      <c r="B12">
        <v>4</v>
      </c>
      <c r="C12" t="s">
        <v>15</v>
      </c>
      <c r="D12" s="1">
        <v>7722.9000000000005</v>
      </c>
      <c r="F12"/>
    </row>
    <row r="13" spans="1:9" x14ac:dyDescent="0.35">
      <c r="D13" s="1"/>
    </row>
  </sheetData>
  <sortState xmlns:xlrd2="http://schemas.microsoft.com/office/spreadsheetml/2017/richdata2" ref="A2:D12">
    <sortCondition ref="A5:A12"/>
  </sortState>
  <pageMargins left="0.7" right="0.7" top="0.75" bottom="0.75" header="0.3" footer="0.3"/>
  <pageSetup paperSize="9" orientation="portrait" verticalDpi="0" r:id="rId1"/>
  <ignoredErrors>
    <ignoredError sqref="G3:G4" formulaRange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46565-E3D7-4E20-9212-63AA9D9F31B9}">
  <dimension ref="A1:I26"/>
  <sheetViews>
    <sheetView zoomScale="130" zoomScaleNormal="130" workbookViewId="0">
      <selection activeCell="E2" sqref="E2"/>
    </sheetView>
  </sheetViews>
  <sheetFormatPr defaultRowHeight="14.5" x14ac:dyDescent="0.35"/>
  <cols>
    <col min="1" max="1" width="10.7265625" bestFit="1" customWidth="1"/>
    <col min="2" max="2" width="6" bestFit="1" customWidth="1"/>
    <col min="3" max="3" width="12.6328125" customWidth="1"/>
    <col min="4" max="5" width="8" customWidth="1"/>
    <col min="6" max="6" width="10.7265625" bestFit="1" customWidth="1"/>
    <col min="7" max="7" width="10.6328125" bestFit="1" customWidth="1"/>
    <col min="8" max="8" width="12.6328125" customWidth="1"/>
  </cols>
  <sheetData>
    <row r="1" spans="1:9" s="17" customFormat="1" x14ac:dyDescent="0.35">
      <c r="A1" s="3" t="s">
        <v>84</v>
      </c>
      <c r="B1" s="3" t="s">
        <v>85</v>
      </c>
      <c r="C1" s="3" t="s">
        <v>87</v>
      </c>
      <c r="D1"/>
      <c r="F1" s="3" t="s">
        <v>84</v>
      </c>
      <c r="G1" s="3" t="s">
        <v>86</v>
      </c>
      <c r="H1" s="3" t="s">
        <v>87</v>
      </c>
      <c r="I1"/>
    </row>
    <row r="2" spans="1:9" x14ac:dyDescent="0.35">
      <c r="A2" t="s">
        <v>4</v>
      </c>
      <c r="B2">
        <v>2</v>
      </c>
      <c r="C2" s="1"/>
      <c r="F2" t="s">
        <v>6</v>
      </c>
      <c r="G2" t="s">
        <v>16</v>
      </c>
      <c r="H2" s="1">
        <v>8352</v>
      </c>
    </row>
    <row r="3" spans="1:9" x14ac:dyDescent="0.35">
      <c r="A3" t="s">
        <v>0</v>
      </c>
      <c r="B3">
        <v>3</v>
      </c>
      <c r="C3" s="1"/>
      <c r="F3" t="s">
        <v>7</v>
      </c>
      <c r="G3" t="s">
        <v>14</v>
      </c>
      <c r="H3" s="1">
        <v>5856.9</v>
      </c>
    </row>
    <row r="4" spans="1:9" x14ac:dyDescent="0.35">
      <c r="A4" t="s">
        <v>3</v>
      </c>
      <c r="B4">
        <v>3</v>
      </c>
      <c r="C4" s="1"/>
      <c r="F4" t="s">
        <v>2</v>
      </c>
      <c r="G4" t="s">
        <v>15</v>
      </c>
      <c r="H4" s="1">
        <v>7586.1</v>
      </c>
    </row>
    <row r="5" spans="1:9" x14ac:dyDescent="0.35">
      <c r="A5" t="s">
        <v>1</v>
      </c>
      <c r="B5">
        <v>4</v>
      </c>
      <c r="C5" s="1"/>
      <c r="F5" t="s">
        <v>4</v>
      </c>
      <c r="G5" t="s">
        <v>15</v>
      </c>
      <c r="H5" s="1">
        <v>7572.6</v>
      </c>
    </row>
    <row r="6" spans="1:9" x14ac:dyDescent="0.35">
      <c r="A6" t="s">
        <v>2</v>
      </c>
      <c r="B6">
        <v>4</v>
      </c>
      <c r="C6" s="1"/>
      <c r="F6" t="s">
        <v>3</v>
      </c>
      <c r="G6" t="s">
        <v>15</v>
      </c>
      <c r="H6" s="1">
        <v>7647.3</v>
      </c>
    </row>
    <row r="7" spans="1:9" x14ac:dyDescent="0.35">
      <c r="A7" t="s">
        <v>10</v>
      </c>
      <c r="B7">
        <v>5</v>
      </c>
      <c r="C7" s="1"/>
      <c r="F7" t="s">
        <v>5</v>
      </c>
      <c r="G7" t="s">
        <v>14</v>
      </c>
      <c r="H7" s="1">
        <v>5859</v>
      </c>
    </row>
    <row r="8" spans="1:9" x14ac:dyDescent="0.35">
      <c r="A8" t="s">
        <v>6</v>
      </c>
      <c r="B8">
        <v>6</v>
      </c>
      <c r="C8" s="1"/>
      <c r="F8" t="s">
        <v>0</v>
      </c>
      <c r="G8" t="s">
        <v>16</v>
      </c>
      <c r="H8" s="1">
        <v>8519</v>
      </c>
    </row>
    <row r="9" spans="1:9" x14ac:dyDescent="0.35">
      <c r="A9" t="s">
        <v>8</v>
      </c>
      <c r="B9">
        <v>6</v>
      </c>
      <c r="C9" s="1"/>
      <c r="F9" t="s">
        <v>12</v>
      </c>
      <c r="G9" t="s">
        <v>16</v>
      </c>
      <c r="H9" s="1">
        <v>8023</v>
      </c>
    </row>
    <row r="10" spans="1:9" x14ac:dyDescent="0.35">
      <c r="A10" t="s">
        <v>5</v>
      </c>
      <c r="B10">
        <v>6</v>
      </c>
      <c r="C10" s="1"/>
      <c r="F10" t="s">
        <v>8</v>
      </c>
      <c r="G10" t="s">
        <v>15</v>
      </c>
      <c r="H10" s="1">
        <v>7487.1</v>
      </c>
    </row>
    <row r="11" spans="1:9" x14ac:dyDescent="0.35">
      <c r="A11" t="s">
        <v>7</v>
      </c>
      <c r="B11">
        <v>7</v>
      </c>
      <c r="C11" s="1"/>
      <c r="F11" t="s">
        <v>10</v>
      </c>
      <c r="G11" t="s">
        <v>16</v>
      </c>
      <c r="H11" s="1">
        <v>8244</v>
      </c>
    </row>
    <row r="12" spans="1:9" x14ac:dyDescent="0.35">
      <c r="A12" t="s">
        <v>12</v>
      </c>
      <c r="B12">
        <v>8</v>
      </c>
      <c r="C12" s="1"/>
      <c r="F12" t="s">
        <v>1</v>
      </c>
      <c r="G12" t="s">
        <v>15</v>
      </c>
      <c r="H12" s="1">
        <v>7722.9000000000005</v>
      </c>
    </row>
    <row r="13" spans="1:9" x14ac:dyDescent="0.35">
      <c r="A13" t="s">
        <v>11</v>
      </c>
      <c r="B13">
        <v>9</v>
      </c>
      <c r="C13" s="1"/>
      <c r="F13" t="s">
        <v>11</v>
      </c>
      <c r="G13" t="s">
        <v>14</v>
      </c>
      <c r="H13" s="1">
        <v>5539.0999999999995</v>
      </c>
    </row>
    <row r="14" spans="1:9" x14ac:dyDescent="0.35">
      <c r="C14" s="1"/>
    </row>
    <row r="15" spans="1:9" x14ac:dyDescent="0.35">
      <c r="C15" s="1"/>
    </row>
    <row r="16" spans="1:9" x14ac:dyDescent="0.35">
      <c r="C16" s="1"/>
    </row>
    <row r="17" spans="3:3" x14ac:dyDescent="0.35">
      <c r="C17" s="1"/>
    </row>
    <row r="18" spans="3:3" x14ac:dyDescent="0.35">
      <c r="C18" s="1"/>
    </row>
    <row r="19" spans="3:3" x14ac:dyDescent="0.35">
      <c r="C19" s="1"/>
    </row>
    <row r="20" spans="3:3" x14ac:dyDescent="0.35">
      <c r="C20" s="1"/>
    </row>
    <row r="21" spans="3:3" x14ac:dyDescent="0.35">
      <c r="C21" s="1"/>
    </row>
    <row r="22" spans="3:3" x14ac:dyDescent="0.35">
      <c r="C22" s="1"/>
    </row>
    <row r="23" spans="3:3" x14ac:dyDescent="0.35">
      <c r="C23" s="1"/>
    </row>
    <row r="24" spans="3:3" x14ac:dyDescent="0.35">
      <c r="C24" s="1"/>
    </row>
    <row r="25" spans="3:3" x14ac:dyDescent="0.35">
      <c r="C25" s="1"/>
    </row>
    <row r="26" spans="3:3" x14ac:dyDescent="0.35">
      <c r="C26" s="1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671F3-0842-411A-8CE6-323308F33547}">
  <dimension ref="A1:H29"/>
  <sheetViews>
    <sheetView workbookViewId="0">
      <pane ySplit="1" topLeftCell="A17" activePane="bottomLeft" state="frozen"/>
      <selection activeCell="E2" sqref="E2"/>
      <selection pane="bottomLeft" sqref="A1:E29"/>
    </sheetView>
  </sheetViews>
  <sheetFormatPr defaultRowHeight="14.5" x14ac:dyDescent="0.35"/>
  <cols>
    <col min="1" max="1" width="8.90625" bestFit="1" customWidth="1"/>
    <col min="2" max="2" width="9.08984375" bestFit="1" customWidth="1"/>
    <col min="3" max="3" width="9.90625" style="38" bestFit="1" customWidth="1"/>
    <col min="5" max="5" width="8.54296875" bestFit="1" customWidth="1"/>
    <col min="6" max="6" width="7.81640625" bestFit="1" customWidth="1"/>
    <col min="7" max="7" width="10" bestFit="1" customWidth="1"/>
    <col min="8" max="8" width="8.81640625" bestFit="1" customWidth="1"/>
  </cols>
  <sheetData>
    <row r="1" spans="1:8" x14ac:dyDescent="0.35">
      <c r="A1" s="35" t="s">
        <v>153</v>
      </c>
      <c r="B1" s="35" t="s">
        <v>154</v>
      </c>
      <c r="C1" s="39" t="s">
        <v>155</v>
      </c>
      <c r="D1" s="35" t="s">
        <v>156</v>
      </c>
      <c r="E1" s="35" t="s">
        <v>150</v>
      </c>
      <c r="F1" s="35" t="s">
        <v>114</v>
      </c>
      <c r="G1" s="35" t="s">
        <v>157</v>
      </c>
      <c r="H1" s="35" t="s">
        <v>115</v>
      </c>
    </row>
    <row r="2" spans="1:8" x14ac:dyDescent="0.35">
      <c r="A2" t="s">
        <v>146</v>
      </c>
      <c r="B2" t="s">
        <v>160</v>
      </c>
      <c r="C2" s="38">
        <v>43447</v>
      </c>
      <c r="D2" t="s">
        <v>158</v>
      </c>
      <c r="E2" t="s">
        <v>163</v>
      </c>
      <c r="F2">
        <v>1176</v>
      </c>
      <c r="G2">
        <v>5.56</v>
      </c>
      <c r="H2">
        <f>F2*G2</f>
        <v>6538.5599999999995</v>
      </c>
    </row>
    <row r="3" spans="1:8" x14ac:dyDescent="0.35">
      <c r="A3" t="s">
        <v>144</v>
      </c>
      <c r="B3" t="s">
        <v>160</v>
      </c>
      <c r="C3" s="38">
        <v>43129</v>
      </c>
      <c r="D3" t="s">
        <v>159</v>
      </c>
      <c r="E3" t="s">
        <v>152</v>
      </c>
      <c r="F3">
        <v>1178.3999999999999</v>
      </c>
      <c r="G3">
        <v>5.56</v>
      </c>
      <c r="H3">
        <f>F3*G3</f>
        <v>6551.9039999999986</v>
      </c>
    </row>
    <row r="4" spans="1:8" x14ac:dyDescent="0.35">
      <c r="A4" t="s">
        <v>146</v>
      </c>
      <c r="B4" t="s">
        <v>160</v>
      </c>
      <c r="C4" s="38">
        <v>43428</v>
      </c>
      <c r="D4" t="s">
        <v>158</v>
      </c>
      <c r="E4" t="s">
        <v>152</v>
      </c>
      <c r="F4">
        <v>1193</v>
      </c>
      <c r="G4">
        <v>5.56</v>
      </c>
      <c r="H4">
        <f>F4*G4</f>
        <v>6633.08</v>
      </c>
    </row>
    <row r="5" spans="1:8" x14ac:dyDescent="0.35">
      <c r="A5" t="s">
        <v>144</v>
      </c>
      <c r="B5" t="s">
        <v>160</v>
      </c>
      <c r="C5" s="38">
        <v>43174</v>
      </c>
      <c r="D5" t="s">
        <v>158</v>
      </c>
      <c r="E5" t="s">
        <v>163</v>
      </c>
      <c r="F5">
        <v>1194</v>
      </c>
      <c r="G5">
        <v>5.56</v>
      </c>
      <c r="H5">
        <f>F5*G5</f>
        <v>6638.6399999999994</v>
      </c>
    </row>
    <row r="6" spans="1:8" x14ac:dyDescent="0.35">
      <c r="A6" t="s">
        <v>146</v>
      </c>
      <c r="B6" t="s">
        <v>160</v>
      </c>
      <c r="C6" s="38">
        <v>43188</v>
      </c>
      <c r="D6" t="s">
        <v>158</v>
      </c>
      <c r="E6" t="s">
        <v>163</v>
      </c>
      <c r="F6">
        <v>1196.3999999999999</v>
      </c>
      <c r="G6">
        <v>5.56</v>
      </c>
      <c r="H6">
        <f>F6*G6</f>
        <v>6651.9839999999986</v>
      </c>
    </row>
    <row r="7" spans="1:8" x14ac:dyDescent="0.35">
      <c r="A7" t="s">
        <v>146</v>
      </c>
      <c r="B7" t="s">
        <v>160</v>
      </c>
      <c r="C7" s="38">
        <v>43186</v>
      </c>
      <c r="D7" t="s">
        <v>159</v>
      </c>
      <c r="E7" t="s">
        <v>163</v>
      </c>
      <c r="F7">
        <v>1209.5999999999999</v>
      </c>
      <c r="G7">
        <v>5.56</v>
      </c>
      <c r="H7">
        <f>F7*G7</f>
        <v>6725.3759999999993</v>
      </c>
    </row>
    <row r="8" spans="1:8" x14ac:dyDescent="0.35">
      <c r="A8" t="s">
        <v>144</v>
      </c>
      <c r="B8" t="s">
        <v>160</v>
      </c>
      <c r="C8" s="38">
        <v>43135</v>
      </c>
      <c r="D8" t="s">
        <v>158</v>
      </c>
      <c r="E8" t="s">
        <v>152</v>
      </c>
      <c r="F8">
        <v>1230</v>
      </c>
      <c r="G8">
        <v>5.56</v>
      </c>
      <c r="H8">
        <f>F8*G8</f>
        <v>6838.7999999999993</v>
      </c>
    </row>
    <row r="9" spans="1:8" x14ac:dyDescent="0.35">
      <c r="A9" t="s">
        <v>146</v>
      </c>
      <c r="B9" t="s">
        <v>160</v>
      </c>
      <c r="C9" s="38">
        <v>43137</v>
      </c>
      <c r="D9" t="s">
        <v>158</v>
      </c>
      <c r="E9" t="s">
        <v>152</v>
      </c>
      <c r="F9">
        <v>1231.2</v>
      </c>
      <c r="G9">
        <v>5.56</v>
      </c>
      <c r="H9">
        <f>F9*G9</f>
        <v>6845.4719999999998</v>
      </c>
    </row>
    <row r="10" spans="1:8" x14ac:dyDescent="0.35">
      <c r="A10" t="s">
        <v>144</v>
      </c>
      <c r="B10" t="s">
        <v>160</v>
      </c>
      <c r="C10" s="38">
        <v>43265</v>
      </c>
      <c r="D10" t="s">
        <v>158</v>
      </c>
      <c r="E10" t="s">
        <v>161</v>
      </c>
      <c r="F10">
        <v>1238.3999999999999</v>
      </c>
      <c r="G10">
        <v>5.56</v>
      </c>
      <c r="H10">
        <f>F10*G10</f>
        <v>6885.503999999999</v>
      </c>
    </row>
    <row r="11" spans="1:8" x14ac:dyDescent="0.35">
      <c r="A11" t="s">
        <v>145</v>
      </c>
      <c r="B11" t="s">
        <v>160</v>
      </c>
      <c r="C11" s="38">
        <v>43184</v>
      </c>
      <c r="D11" t="s">
        <v>159</v>
      </c>
      <c r="E11" t="s">
        <v>163</v>
      </c>
      <c r="F11">
        <v>1242</v>
      </c>
      <c r="G11">
        <v>5.56</v>
      </c>
      <c r="H11">
        <f>F11*G11</f>
        <v>6905.5199999999995</v>
      </c>
    </row>
    <row r="12" spans="1:8" x14ac:dyDescent="0.35">
      <c r="A12" t="s">
        <v>144</v>
      </c>
      <c r="B12" t="s">
        <v>160</v>
      </c>
      <c r="C12" s="38">
        <v>43160</v>
      </c>
      <c r="D12" t="s">
        <v>158</v>
      </c>
      <c r="E12" t="s">
        <v>163</v>
      </c>
      <c r="F12">
        <v>1243.2</v>
      </c>
      <c r="G12">
        <v>5.56</v>
      </c>
      <c r="H12">
        <f>F12*G12</f>
        <v>6912.192</v>
      </c>
    </row>
    <row r="13" spans="1:8" x14ac:dyDescent="0.35">
      <c r="A13" t="s">
        <v>145</v>
      </c>
      <c r="B13" t="s">
        <v>160</v>
      </c>
      <c r="C13" s="38">
        <v>43178</v>
      </c>
      <c r="D13" t="s">
        <v>159</v>
      </c>
      <c r="E13" t="s">
        <v>163</v>
      </c>
      <c r="F13">
        <v>1264.8</v>
      </c>
      <c r="G13">
        <v>5.56</v>
      </c>
      <c r="H13">
        <f>F13*G13</f>
        <v>7032.2879999999996</v>
      </c>
    </row>
    <row r="14" spans="1:8" x14ac:dyDescent="0.35">
      <c r="A14" t="s">
        <v>145</v>
      </c>
      <c r="B14" t="s">
        <v>160</v>
      </c>
      <c r="C14" s="38">
        <v>43133</v>
      </c>
      <c r="D14" t="s">
        <v>158</v>
      </c>
      <c r="E14" t="s">
        <v>152</v>
      </c>
      <c r="F14">
        <v>1266</v>
      </c>
      <c r="G14">
        <v>5.56</v>
      </c>
      <c r="H14">
        <f>F14*G14</f>
        <v>7038.9599999999991</v>
      </c>
    </row>
    <row r="15" spans="1:8" x14ac:dyDescent="0.35">
      <c r="A15" t="s">
        <v>144</v>
      </c>
      <c r="B15" t="s">
        <v>160</v>
      </c>
      <c r="C15" s="38">
        <v>43195</v>
      </c>
      <c r="D15" t="s">
        <v>158</v>
      </c>
      <c r="E15" t="s">
        <v>151</v>
      </c>
      <c r="F15">
        <v>1269.5999999999999</v>
      </c>
      <c r="G15">
        <v>5.56</v>
      </c>
      <c r="H15">
        <f>F15*G15</f>
        <v>7058.9759999999987</v>
      </c>
    </row>
    <row r="16" spans="1:8" x14ac:dyDescent="0.35">
      <c r="A16" t="s">
        <v>145</v>
      </c>
      <c r="B16" t="s">
        <v>160</v>
      </c>
      <c r="C16" s="38">
        <v>43131</v>
      </c>
      <c r="D16" t="s">
        <v>158</v>
      </c>
      <c r="E16" t="s">
        <v>152</v>
      </c>
      <c r="F16">
        <v>1276.8</v>
      </c>
      <c r="G16">
        <v>5.56</v>
      </c>
      <c r="H16">
        <f>F16*G16</f>
        <v>7099.0079999999989</v>
      </c>
    </row>
    <row r="17" spans="1:8" x14ac:dyDescent="0.35">
      <c r="A17" t="s">
        <v>144</v>
      </c>
      <c r="B17" t="s">
        <v>160</v>
      </c>
      <c r="C17" s="38">
        <v>43127</v>
      </c>
      <c r="D17" t="s">
        <v>159</v>
      </c>
      <c r="E17" t="s">
        <v>152</v>
      </c>
      <c r="F17">
        <v>1290</v>
      </c>
      <c r="G17">
        <v>5.56</v>
      </c>
      <c r="H17">
        <f>F17*G17</f>
        <v>7172.4</v>
      </c>
    </row>
    <row r="18" spans="1:8" x14ac:dyDescent="0.35">
      <c r="A18" t="s">
        <v>145</v>
      </c>
      <c r="B18" t="s">
        <v>160</v>
      </c>
      <c r="C18" s="38">
        <v>43182</v>
      </c>
      <c r="D18" t="s">
        <v>159</v>
      </c>
      <c r="E18" t="s">
        <v>163</v>
      </c>
      <c r="F18">
        <v>1303.2</v>
      </c>
      <c r="G18">
        <v>5.56</v>
      </c>
      <c r="H18">
        <f>F18*G18</f>
        <v>7245.7919999999995</v>
      </c>
    </row>
    <row r="19" spans="1:8" x14ac:dyDescent="0.35">
      <c r="A19" t="s">
        <v>145</v>
      </c>
      <c r="B19" t="s">
        <v>160</v>
      </c>
      <c r="C19" s="38">
        <v>43168</v>
      </c>
      <c r="D19" t="s">
        <v>158</v>
      </c>
      <c r="E19" t="s">
        <v>163</v>
      </c>
      <c r="F19">
        <v>1304.3999999999999</v>
      </c>
      <c r="G19">
        <v>5.56</v>
      </c>
      <c r="H19">
        <f>F19*G19</f>
        <v>7252.463999999999</v>
      </c>
    </row>
    <row r="20" spans="1:8" x14ac:dyDescent="0.35">
      <c r="A20" t="s">
        <v>145</v>
      </c>
      <c r="B20" t="s">
        <v>160</v>
      </c>
      <c r="C20" s="38">
        <v>43170</v>
      </c>
      <c r="D20" t="s">
        <v>158</v>
      </c>
      <c r="E20" t="s">
        <v>163</v>
      </c>
      <c r="F20">
        <v>1306.8</v>
      </c>
      <c r="G20">
        <v>5.56</v>
      </c>
      <c r="H20">
        <f>F20*G20</f>
        <v>7265.8079999999991</v>
      </c>
    </row>
    <row r="21" spans="1:8" x14ac:dyDescent="0.35">
      <c r="A21" t="s">
        <v>144</v>
      </c>
      <c r="B21" t="s">
        <v>160</v>
      </c>
      <c r="C21" s="38">
        <v>43139</v>
      </c>
      <c r="D21" t="s">
        <v>158</v>
      </c>
      <c r="E21" t="s">
        <v>152</v>
      </c>
      <c r="F21">
        <v>1308</v>
      </c>
      <c r="G21">
        <v>5.56</v>
      </c>
      <c r="H21">
        <f>F21*G21</f>
        <v>7272.48</v>
      </c>
    </row>
    <row r="22" spans="1:8" x14ac:dyDescent="0.35">
      <c r="A22" t="s">
        <v>146</v>
      </c>
      <c r="B22" t="s">
        <v>160</v>
      </c>
      <c r="C22" s="38">
        <v>43193</v>
      </c>
      <c r="D22" t="s">
        <v>158</v>
      </c>
      <c r="E22" t="s">
        <v>151</v>
      </c>
      <c r="F22">
        <v>1351.2</v>
      </c>
      <c r="G22">
        <v>5.56</v>
      </c>
      <c r="H22">
        <f>F22*G22</f>
        <v>7512.6719999999996</v>
      </c>
    </row>
    <row r="23" spans="1:8" x14ac:dyDescent="0.35">
      <c r="A23" t="s">
        <v>144</v>
      </c>
      <c r="B23" t="s">
        <v>160</v>
      </c>
      <c r="C23" s="38">
        <v>43162</v>
      </c>
      <c r="D23" t="s">
        <v>158</v>
      </c>
      <c r="E23" t="s">
        <v>163</v>
      </c>
      <c r="F23">
        <v>1352.3999999999999</v>
      </c>
      <c r="G23">
        <v>5.56</v>
      </c>
      <c r="H23">
        <f>F23*G23</f>
        <v>7519.3439999999991</v>
      </c>
    </row>
    <row r="24" spans="1:8" x14ac:dyDescent="0.35">
      <c r="A24" t="s">
        <v>145</v>
      </c>
      <c r="B24" t="s">
        <v>160</v>
      </c>
      <c r="C24" s="38">
        <v>43164</v>
      </c>
      <c r="D24" t="s">
        <v>159</v>
      </c>
      <c r="E24" t="s">
        <v>163</v>
      </c>
      <c r="F24">
        <v>1356</v>
      </c>
      <c r="G24">
        <v>5.56</v>
      </c>
      <c r="H24">
        <f>F24*G24</f>
        <v>7539.36</v>
      </c>
    </row>
    <row r="25" spans="1:8" x14ac:dyDescent="0.35">
      <c r="A25" t="s">
        <v>144</v>
      </c>
      <c r="B25" t="s">
        <v>160</v>
      </c>
      <c r="C25" s="38">
        <v>43190</v>
      </c>
      <c r="D25" t="s">
        <v>159</v>
      </c>
      <c r="E25" t="s">
        <v>163</v>
      </c>
      <c r="F25">
        <v>1358.3999999999999</v>
      </c>
      <c r="G25">
        <v>5.56</v>
      </c>
      <c r="H25">
        <f>F25*G25</f>
        <v>7552.7039999999988</v>
      </c>
    </row>
    <row r="26" spans="1:8" x14ac:dyDescent="0.35">
      <c r="A26" t="s">
        <v>144</v>
      </c>
      <c r="B26" t="s">
        <v>160</v>
      </c>
      <c r="C26" s="38">
        <v>43172</v>
      </c>
      <c r="D26" t="s">
        <v>158</v>
      </c>
      <c r="E26" t="s">
        <v>163</v>
      </c>
      <c r="F26">
        <v>1371.6</v>
      </c>
      <c r="G26">
        <v>5.56</v>
      </c>
      <c r="H26">
        <f>F26*G26</f>
        <v>7626.0959999999986</v>
      </c>
    </row>
    <row r="27" spans="1:8" x14ac:dyDescent="0.35">
      <c r="A27" t="s">
        <v>146</v>
      </c>
      <c r="B27" t="s">
        <v>160</v>
      </c>
      <c r="C27" s="38">
        <v>43166</v>
      </c>
      <c r="D27" t="s">
        <v>158</v>
      </c>
      <c r="E27" t="s">
        <v>163</v>
      </c>
      <c r="F27">
        <v>1375.2</v>
      </c>
      <c r="G27">
        <v>5.56</v>
      </c>
      <c r="H27">
        <f>F27*G27</f>
        <v>7646.1120000000001</v>
      </c>
    </row>
    <row r="28" spans="1:8" x14ac:dyDescent="0.35">
      <c r="A28" t="s">
        <v>144</v>
      </c>
      <c r="B28" t="s">
        <v>160</v>
      </c>
      <c r="C28" s="38">
        <v>43307</v>
      </c>
      <c r="D28" t="s">
        <v>159</v>
      </c>
      <c r="E28" t="s">
        <v>162</v>
      </c>
      <c r="F28">
        <v>1405.2</v>
      </c>
      <c r="G28">
        <v>5.56</v>
      </c>
      <c r="H28">
        <f>F28*G28</f>
        <v>7812.9119999999994</v>
      </c>
    </row>
    <row r="29" spans="1:8" x14ac:dyDescent="0.35">
      <c r="A29" t="s">
        <v>144</v>
      </c>
      <c r="B29" t="s">
        <v>160</v>
      </c>
      <c r="C29" s="38">
        <v>43180</v>
      </c>
      <c r="D29" t="s">
        <v>159</v>
      </c>
      <c r="E29" t="s">
        <v>163</v>
      </c>
      <c r="F29">
        <v>1413.6</v>
      </c>
      <c r="G29">
        <v>5.56</v>
      </c>
      <c r="H29">
        <f>F29*G29</f>
        <v>7859.6159999999991</v>
      </c>
    </row>
  </sheetData>
  <autoFilter ref="A1:H29" xr:uid="{7F6671F3-0842-411A-8CE6-323308F33547}">
    <sortState xmlns:xlrd2="http://schemas.microsoft.com/office/spreadsheetml/2017/richdata2" ref="A2:H29">
      <sortCondition ref="H1:H29"/>
    </sortState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85ACF-35D6-438C-B22D-6F3BAA76B726}">
  <dimension ref="A1:H16"/>
  <sheetViews>
    <sheetView zoomScale="115" zoomScaleNormal="115" workbookViewId="0">
      <selection activeCell="J17" sqref="J17"/>
    </sheetView>
  </sheetViews>
  <sheetFormatPr defaultRowHeight="14.5" x14ac:dyDescent="0.35"/>
  <cols>
    <col min="2" max="2" width="15.54296875" customWidth="1"/>
    <col min="3" max="3" width="11.6328125" customWidth="1"/>
  </cols>
  <sheetData>
    <row r="1" spans="1:8" x14ac:dyDescent="0.35">
      <c r="A1" s="35" t="s">
        <v>164</v>
      </c>
      <c r="B1" s="35" t="s">
        <v>165</v>
      </c>
      <c r="C1" s="35" t="s">
        <v>84</v>
      </c>
      <c r="F1" s="35">
        <v>1</v>
      </c>
      <c r="G1" s="35">
        <v>2</v>
      </c>
      <c r="H1" s="35">
        <v>3</v>
      </c>
    </row>
    <row r="2" spans="1:8" x14ac:dyDescent="0.35">
      <c r="A2" t="s">
        <v>183</v>
      </c>
      <c r="B2">
        <v>2</v>
      </c>
      <c r="C2" t="s">
        <v>179</v>
      </c>
      <c r="E2" s="35" t="s">
        <v>166</v>
      </c>
    </row>
    <row r="3" spans="1:8" x14ac:dyDescent="0.35">
      <c r="A3" t="s">
        <v>183</v>
      </c>
      <c r="B3">
        <v>5</v>
      </c>
      <c r="C3" t="s">
        <v>182</v>
      </c>
      <c r="E3" s="35" t="s">
        <v>172</v>
      </c>
    </row>
    <row r="4" spans="1:8" x14ac:dyDescent="0.35">
      <c r="A4" t="s">
        <v>172</v>
      </c>
      <c r="B4">
        <v>2</v>
      </c>
      <c r="C4" t="s">
        <v>174</v>
      </c>
      <c r="E4" s="35" t="s">
        <v>183</v>
      </c>
    </row>
    <row r="5" spans="1:8" x14ac:dyDescent="0.35">
      <c r="A5" t="s">
        <v>166</v>
      </c>
      <c r="B5">
        <v>3</v>
      </c>
      <c r="C5" t="s">
        <v>169</v>
      </c>
    </row>
    <row r="6" spans="1:8" x14ac:dyDescent="0.35">
      <c r="A6" t="s">
        <v>183</v>
      </c>
      <c r="B6">
        <v>3</v>
      </c>
      <c r="C6" t="s">
        <v>180</v>
      </c>
    </row>
    <row r="7" spans="1:8" x14ac:dyDescent="0.35">
      <c r="A7" t="s">
        <v>166</v>
      </c>
      <c r="B7">
        <v>4</v>
      </c>
      <c r="C7" t="s">
        <v>170</v>
      </c>
    </row>
    <row r="8" spans="1:8" x14ac:dyDescent="0.35">
      <c r="A8" t="s">
        <v>166</v>
      </c>
      <c r="B8">
        <v>2</v>
      </c>
      <c r="C8" t="s">
        <v>168</v>
      </c>
    </row>
    <row r="9" spans="1:8" x14ac:dyDescent="0.35">
      <c r="A9" t="s">
        <v>183</v>
      </c>
      <c r="B9">
        <v>1</v>
      </c>
      <c r="C9" t="s">
        <v>178</v>
      </c>
    </row>
    <row r="10" spans="1:8" x14ac:dyDescent="0.35">
      <c r="A10" t="s">
        <v>172</v>
      </c>
      <c r="B10">
        <v>1</v>
      </c>
      <c r="C10" t="s">
        <v>173</v>
      </c>
    </row>
    <row r="11" spans="1:8" x14ac:dyDescent="0.35">
      <c r="A11" t="s">
        <v>166</v>
      </c>
      <c r="B11">
        <v>1</v>
      </c>
      <c r="C11" t="s">
        <v>167</v>
      </c>
    </row>
    <row r="12" spans="1:8" x14ac:dyDescent="0.35">
      <c r="A12" t="s">
        <v>183</v>
      </c>
      <c r="B12">
        <v>4</v>
      </c>
      <c r="C12" t="s">
        <v>181</v>
      </c>
    </row>
    <row r="13" spans="1:8" x14ac:dyDescent="0.35">
      <c r="A13" t="s">
        <v>166</v>
      </c>
      <c r="B13">
        <v>5</v>
      </c>
      <c r="C13" t="s">
        <v>171</v>
      </c>
    </row>
    <row r="14" spans="1:8" x14ac:dyDescent="0.35">
      <c r="A14" t="s">
        <v>172</v>
      </c>
      <c r="B14">
        <v>4</v>
      </c>
      <c r="C14" t="s">
        <v>176</v>
      </c>
    </row>
    <row r="15" spans="1:8" x14ac:dyDescent="0.35">
      <c r="A15" t="s">
        <v>172</v>
      </c>
      <c r="B15">
        <v>5</v>
      </c>
      <c r="C15" t="s">
        <v>177</v>
      </c>
    </row>
    <row r="16" spans="1:8" x14ac:dyDescent="0.35">
      <c r="A16" t="s">
        <v>172</v>
      </c>
      <c r="B16">
        <v>3</v>
      </c>
      <c r="C16" t="s">
        <v>175</v>
      </c>
    </row>
  </sheetData>
  <sortState xmlns:xlrd2="http://schemas.microsoft.com/office/spreadsheetml/2017/richdata2" ref="A2:C16">
    <sortCondition ref="C5:C16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3D53C-DFAF-4E83-AB0A-210929462912}">
  <dimension ref="A1:H16"/>
  <sheetViews>
    <sheetView zoomScale="115" zoomScaleNormal="115" workbookViewId="0">
      <selection activeCell="J14" sqref="J14"/>
    </sheetView>
  </sheetViews>
  <sheetFormatPr defaultRowHeight="14.5" x14ac:dyDescent="0.35"/>
  <cols>
    <col min="2" max="2" width="15.54296875" customWidth="1"/>
    <col min="3" max="3" width="11.6328125" customWidth="1"/>
  </cols>
  <sheetData>
    <row r="1" spans="1:8" x14ac:dyDescent="0.35">
      <c r="A1" s="35" t="s">
        <v>164</v>
      </c>
      <c r="B1" s="35" t="s">
        <v>165</v>
      </c>
      <c r="C1" s="35" t="s">
        <v>84</v>
      </c>
      <c r="F1" s="35">
        <v>1</v>
      </c>
      <c r="G1" s="35">
        <v>2</v>
      </c>
      <c r="H1" s="35">
        <v>3</v>
      </c>
    </row>
    <row r="2" spans="1:8" x14ac:dyDescent="0.35">
      <c r="A2" t="s">
        <v>183</v>
      </c>
      <c r="B2">
        <v>2</v>
      </c>
      <c r="C2" t="s">
        <v>179</v>
      </c>
      <c r="E2" s="35" t="s">
        <v>166</v>
      </c>
    </row>
    <row r="3" spans="1:8" x14ac:dyDescent="0.35">
      <c r="A3" t="s">
        <v>183</v>
      </c>
      <c r="B3">
        <v>5</v>
      </c>
      <c r="C3" t="s">
        <v>182</v>
      </c>
      <c r="E3" s="35" t="s">
        <v>172</v>
      </c>
    </row>
    <row r="4" spans="1:8" x14ac:dyDescent="0.35">
      <c r="A4" t="s">
        <v>172</v>
      </c>
      <c r="B4">
        <v>2</v>
      </c>
      <c r="C4" t="s">
        <v>174</v>
      </c>
      <c r="E4" s="35" t="s">
        <v>183</v>
      </c>
    </row>
    <row r="5" spans="1:8" x14ac:dyDescent="0.35">
      <c r="A5" t="s">
        <v>166</v>
      </c>
      <c r="B5">
        <v>3</v>
      </c>
      <c r="C5" t="s">
        <v>169</v>
      </c>
    </row>
    <row r="6" spans="1:8" x14ac:dyDescent="0.35">
      <c r="A6" t="s">
        <v>183</v>
      </c>
      <c r="B6">
        <v>3</v>
      </c>
      <c r="C6" t="s">
        <v>180</v>
      </c>
    </row>
    <row r="7" spans="1:8" x14ac:dyDescent="0.35">
      <c r="A7" t="s">
        <v>166</v>
      </c>
      <c r="B7">
        <v>4</v>
      </c>
      <c r="C7" t="s">
        <v>170</v>
      </c>
    </row>
    <row r="8" spans="1:8" x14ac:dyDescent="0.35">
      <c r="A8" t="s">
        <v>166</v>
      </c>
      <c r="B8">
        <v>2</v>
      </c>
      <c r="C8" t="s">
        <v>168</v>
      </c>
    </row>
    <row r="9" spans="1:8" x14ac:dyDescent="0.35">
      <c r="A9" t="s">
        <v>183</v>
      </c>
      <c r="B9">
        <v>1</v>
      </c>
      <c r="C9" t="s">
        <v>178</v>
      </c>
    </row>
    <row r="10" spans="1:8" x14ac:dyDescent="0.35">
      <c r="A10" t="s">
        <v>172</v>
      </c>
      <c r="B10">
        <v>1</v>
      </c>
      <c r="C10" t="s">
        <v>173</v>
      </c>
    </row>
    <row r="11" spans="1:8" x14ac:dyDescent="0.35">
      <c r="A11" t="s">
        <v>166</v>
      </c>
      <c r="B11">
        <v>1</v>
      </c>
      <c r="C11" t="s">
        <v>167</v>
      </c>
    </row>
    <row r="12" spans="1:8" x14ac:dyDescent="0.35">
      <c r="A12" t="s">
        <v>183</v>
      </c>
      <c r="B12">
        <v>4</v>
      </c>
      <c r="C12" t="s">
        <v>181</v>
      </c>
    </row>
    <row r="13" spans="1:8" x14ac:dyDescent="0.35">
      <c r="A13" t="s">
        <v>166</v>
      </c>
      <c r="B13">
        <v>5</v>
      </c>
      <c r="C13" t="s">
        <v>171</v>
      </c>
    </row>
    <row r="14" spans="1:8" x14ac:dyDescent="0.35">
      <c r="A14" t="s">
        <v>172</v>
      </c>
      <c r="B14">
        <v>4</v>
      </c>
      <c r="C14" t="s">
        <v>176</v>
      </c>
    </row>
    <row r="15" spans="1:8" x14ac:dyDescent="0.35">
      <c r="A15" t="s">
        <v>172</v>
      </c>
      <c r="B15">
        <v>5</v>
      </c>
      <c r="C15" t="s">
        <v>177</v>
      </c>
    </row>
    <row r="16" spans="1:8" x14ac:dyDescent="0.35">
      <c r="A16" t="s">
        <v>172</v>
      </c>
      <c r="B16">
        <v>3</v>
      </c>
      <c r="C16" t="s">
        <v>175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4"/>
  <sheetViews>
    <sheetView zoomScale="130" zoomScaleNormal="130" workbookViewId="0">
      <selection activeCell="E11" sqref="E11"/>
    </sheetView>
  </sheetViews>
  <sheetFormatPr defaultRowHeight="14.5" x14ac:dyDescent="0.35"/>
  <cols>
    <col min="1" max="1" width="3" bestFit="1" customWidth="1"/>
    <col min="2" max="3" width="11.7265625" customWidth="1"/>
    <col min="4" max="4" width="26.6328125" customWidth="1"/>
    <col min="5" max="5" width="13.81640625" customWidth="1"/>
    <col min="6" max="6" width="10.7265625" customWidth="1"/>
  </cols>
  <sheetData>
    <row r="1" spans="1:7" x14ac:dyDescent="0.35">
      <c r="A1" s="17" t="s">
        <v>19</v>
      </c>
      <c r="B1" s="17" t="s">
        <v>101</v>
      </c>
      <c r="C1" s="17" t="s">
        <v>102</v>
      </c>
      <c r="D1" s="17" t="s">
        <v>113</v>
      </c>
      <c r="E1" s="17" t="s">
        <v>112</v>
      </c>
    </row>
    <row r="2" spans="1:7" x14ac:dyDescent="0.35">
      <c r="A2">
        <v>1</v>
      </c>
      <c r="B2" s="11" t="s">
        <v>20</v>
      </c>
      <c r="C2" t="s">
        <v>21</v>
      </c>
      <c r="D2" s="26">
        <v>21719.88955</v>
      </c>
      <c r="E2" s="12"/>
      <c r="F2" s="12"/>
    </row>
    <row r="3" spans="1:7" x14ac:dyDescent="0.35">
      <c r="A3">
        <v>2</v>
      </c>
      <c r="B3" s="11" t="s">
        <v>22</v>
      </c>
      <c r="C3" t="s">
        <v>23</v>
      </c>
      <c r="D3" s="26">
        <v>14189.2395454</v>
      </c>
      <c r="E3" s="12"/>
      <c r="F3" s="12"/>
      <c r="G3" s="11"/>
    </row>
    <row r="4" spans="1:7" x14ac:dyDescent="0.35">
      <c r="A4">
        <v>3</v>
      </c>
      <c r="B4" s="11" t="s">
        <v>24</v>
      </c>
      <c r="C4" t="s">
        <v>25</v>
      </c>
      <c r="D4" s="26">
        <v>4775.6793232230002</v>
      </c>
      <c r="E4" s="12"/>
      <c r="F4" s="12"/>
      <c r="G4" s="11"/>
    </row>
    <row r="5" spans="1:7" x14ac:dyDescent="0.35">
      <c r="A5">
        <v>4</v>
      </c>
      <c r="B5" s="11" t="s">
        <v>32</v>
      </c>
      <c r="C5" t="s">
        <v>33</v>
      </c>
      <c r="D5" s="26">
        <v>4441.7866767670002</v>
      </c>
      <c r="E5" s="12"/>
      <c r="F5" s="12"/>
      <c r="G5" s="11"/>
    </row>
    <row r="6" spans="1:7" x14ac:dyDescent="0.35">
      <c r="A6">
        <v>5</v>
      </c>
      <c r="B6" s="11" t="s">
        <v>34</v>
      </c>
      <c r="C6" t="s">
        <v>35</v>
      </c>
      <c r="D6" s="26">
        <v>7988.1232289999998</v>
      </c>
      <c r="E6" s="12"/>
      <c r="F6" s="12"/>
      <c r="G6" s="11"/>
    </row>
    <row r="7" spans="1:7" x14ac:dyDescent="0.35">
      <c r="A7">
        <v>6</v>
      </c>
      <c r="B7" s="11" t="s">
        <v>36</v>
      </c>
      <c r="C7" t="s">
        <v>37</v>
      </c>
      <c r="D7" s="26">
        <v>8835.3358442999997</v>
      </c>
      <c r="E7" s="12"/>
      <c r="F7" s="12"/>
      <c r="G7" s="11"/>
    </row>
    <row r="8" spans="1:7" x14ac:dyDescent="0.35">
      <c r="A8" s="11"/>
      <c r="D8" s="26"/>
      <c r="E8" s="12"/>
      <c r="F8" s="12"/>
      <c r="G8" s="11"/>
    </row>
    <row r="9" spans="1:7" x14ac:dyDescent="0.35">
      <c r="A9" s="11"/>
      <c r="C9" t="s">
        <v>76</v>
      </c>
      <c r="D9" s="26">
        <f>SUM(D2:D7)</f>
        <v>61950.054168689996</v>
      </c>
      <c r="E9" s="12">
        <f>SUM(E2:E7)</f>
        <v>0</v>
      </c>
      <c r="F9" s="12"/>
      <c r="G9" s="11"/>
    </row>
    <row r="10" spans="1:7" x14ac:dyDescent="0.35">
      <c r="A10" s="11"/>
      <c r="G10" s="11"/>
    </row>
    <row r="11" spans="1:7" x14ac:dyDescent="0.35">
      <c r="A11" s="11"/>
      <c r="D11" s="12"/>
      <c r="E11" s="12"/>
      <c r="G11" s="11"/>
    </row>
    <row r="12" spans="1:7" x14ac:dyDescent="0.35">
      <c r="A12" s="11"/>
      <c r="E12" s="12"/>
    </row>
    <row r="13" spans="1:7" x14ac:dyDescent="0.35">
      <c r="A13" s="11"/>
    </row>
    <row r="14" spans="1:7" x14ac:dyDescent="0.35">
      <c r="A14" s="11"/>
    </row>
    <row r="15" spans="1:7" x14ac:dyDescent="0.35">
      <c r="A15" s="11"/>
    </row>
    <row r="16" spans="1:7" x14ac:dyDescent="0.35">
      <c r="A16" s="11"/>
    </row>
    <row r="17" spans="1:1" x14ac:dyDescent="0.35">
      <c r="A17" s="11"/>
    </row>
    <row r="18" spans="1:1" x14ac:dyDescent="0.35">
      <c r="A18" s="11"/>
    </row>
    <row r="19" spans="1:1" x14ac:dyDescent="0.35">
      <c r="A19" s="11"/>
    </row>
    <row r="20" spans="1:1" x14ac:dyDescent="0.35">
      <c r="A20" s="11"/>
    </row>
    <row r="21" spans="1:1" x14ac:dyDescent="0.35">
      <c r="A21" s="11"/>
    </row>
    <row r="22" spans="1:1" x14ac:dyDescent="0.35">
      <c r="A22" s="11"/>
    </row>
    <row r="23" spans="1:1" x14ac:dyDescent="0.35">
      <c r="A23" s="11"/>
    </row>
    <row r="24" spans="1:1" x14ac:dyDescent="0.35">
      <c r="A24" s="11"/>
    </row>
    <row r="25" spans="1:1" x14ac:dyDescent="0.35">
      <c r="A25" s="11"/>
    </row>
    <row r="26" spans="1:1" x14ac:dyDescent="0.35">
      <c r="A26" s="11"/>
    </row>
    <row r="27" spans="1:1" x14ac:dyDescent="0.35">
      <c r="A27" s="11"/>
    </row>
    <row r="28" spans="1:1" x14ac:dyDescent="0.35">
      <c r="A28" s="11"/>
    </row>
    <row r="29" spans="1:1" x14ac:dyDescent="0.35">
      <c r="A29" s="11"/>
    </row>
    <row r="30" spans="1:1" x14ac:dyDescent="0.35">
      <c r="A30" s="11"/>
    </row>
    <row r="31" spans="1:1" x14ac:dyDescent="0.35">
      <c r="A31" s="11"/>
    </row>
    <row r="32" spans="1:1" x14ac:dyDescent="0.35">
      <c r="A32" s="11"/>
    </row>
    <row r="33" spans="1:1" x14ac:dyDescent="0.35">
      <c r="A33" s="11"/>
    </row>
    <row r="34" spans="1:1" x14ac:dyDescent="0.35">
      <c r="A34" s="11"/>
    </row>
  </sheetData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C3611-6F22-425A-8989-F1BFABFD6223}">
  <dimension ref="B2:G9"/>
  <sheetViews>
    <sheetView showGridLines="0" zoomScale="140" zoomScaleNormal="140" workbookViewId="0">
      <selection activeCell="J3" sqref="J3"/>
    </sheetView>
  </sheetViews>
  <sheetFormatPr defaultRowHeight="14.5" x14ac:dyDescent="0.35"/>
  <cols>
    <col min="1" max="1" width="3.453125" customWidth="1"/>
    <col min="2" max="2" width="23.36328125" customWidth="1"/>
    <col min="3" max="6" width="13.36328125" customWidth="1"/>
    <col min="7" max="7" width="13.54296875" bestFit="1" customWidth="1"/>
  </cols>
  <sheetData>
    <row r="2" spans="2:7" x14ac:dyDescent="0.35">
      <c r="B2" s="6" t="s">
        <v>116</v>
      </c>
      <c r="C2" s="6" t="s">
        <v>127</v>
      </c>
      <c r="D2" s="6" t="s">
        <v>121</v>
      </c>
      <c r="E2" s="6" t="s">
        <v>122</v>
      </c>
      <c r="F2" s="6" t="s">
        <v>123</v>
      </c>
      <c r="G2" s="6" t="s">
        <v>131</v>
      </c>
    </row>
    <row r="3" spans="2:7" x14ac:dyDescent="0.35">
      <c r="B3" s="31"/>
      <c r="C3" s="6"/>
      <c r="D3" s="6"/>
      <c r="E3" s="6"/>
      <c r="F3" s="6"/>
      <c r="G3" s="6"/>
    </row>
    <row r="6" spans="2:7" x14ac:dyDescent="0.35">
      <c r="B6" s="6" t="s">
        <v>117</v>
      </c>
      <c r="C6" s="6" t="s">
        <v>124</v>
      </c>
      <c r="D6" s="6" t="s">
        <v>125</v>
      </c>
      <c r="E6" s="6" t="s">
        <v>126</v>
      </c>
    </row>
    <row r="7" spans="2:7" x14ac:dyDescent="0.35">
      <c r="B7" s="36"/>
      <c r="C7" s="6"/>
      <c r="D7" s="6"/>
      <c r="E7" s="6"/>
    </row>
    <row r="8" spans="2:7" x14ac:dyDescent="0.35">
      <c r="B8" s="37"/>
      <c r="C8" s="6"/>
      <c r="D8" s="6"/>
      <c r="E8" s="6"/>
    </row>
    <row r="9" spans="2:7" x14ac:dyDescent="0.35">
      <c r="B9" s="27"/>
    </row>
  </sheetData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CBC0A-67D4-421A-94E0-2D9EA2DC4892}">
  <dimension ref="B2:D11"/>
  <sheetViews>
    <sheetView showGridLines="0" zoomScale="130" zoomScaleNormal="130" workbookViewId="0">
      <selection activeCell="D11" sqref="D11"/>
    </sheetView>
  </sheetViews>
  <sheetFormatPr defaultColWidth="8.81640625" defaultRowHeight="14.5" x14ac:dyDescent="0.35"/>
  <cols>
    <col min="1" max="1" width="3.81640625" customWidth="1"/>
    <col min="2" max="2" width="33.26953125" customWidth="1"/>
    <col min="3" max="3" width="2.6328125" customWidth="1"/>
    <col min="4" max="4" width="35.1796875" customWidth="1"/>
  </cols>
  <sheetData>
    <row r="2" spans="2:4" x14ac:dyDescent="0.35">
      <c r="B2" s="28" t="s">
        <v>120</v>
      </c>
      <c r="C2" s="29"/>
      <c r="D2" s="30">
        <v>45986.75</v>
      </c>
    </row>
    <row r="4" spans="2:4" x14ac:dyDescent="0.35">
      <c r="B4" s="6" t="s">
        <v>118</v>
      </c>
      <c r="D4" s="6" t="s">
        <v>119</v>
      </c>
    </row>
    <row r="7" spans="2:4" x14ac:dyDescent="0.35">
      <c r="D7" s="6" t="s">
        <v>129</v>
      </c>
    </row>
    <row r="11" spans="2:4" x14ac:dyDescent="0.35">
      <c r="B11" s="32" t="s">
        <v>128</v>
      </c>
    </row>
  </sheetData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5A028-2991-490F-ABBD-035CCC68BB37}">
  <dimension ref="A1:C12"/>
  <sheetViews>
    <sheetView zoomScale="130" zoomScaleNormal="130" workbookViewId="0"/>
  </sheetViews>
  <sheetFormatPr defaultColWidth="8.81640625" defaultRowHeight="14.5" x14ac:dyDescent="0.35"/>
  <cols>
    <col min="1" max="1" width="15.1796875" style="38" customWidth="1"/>
    <col min="2" max="3" width="18.1796875" customWidth="1"/>
  </cols>
  <sheetData>
    <row r="1" spans="1:3" x14ac:dyDescent="0.35">
      <c r="A1" s="39" t="s">
        <v>141</v>
      </c>
      <c r="B1" s="35" t="s">
        <v>140</v>
      </c>
      <c r="C1" s="35" t="s">
        <v>140</v>
      </c>
    </row>
    <row r="2" spans="1:3" x14ac:dyDescent="0.35">
      <c r="A2" s="38">
        <v>24533</v>
      </c>
      <c r="B2" s="33"/>
    </row>
    <row r="3" spans="1:3" x14ac:dyDescent="0.35">
      <c r="A3" s="38">
        <v>28844</v>
      </c>
      <c r="B3" s="1"/>
    </row>
    <row r="4" spans="1:3" x14ac:dyDescent="0.35">
      <c r="A4" s="38">
        <v>26629</v>
      </c>
      <c r="B4" s="1"/>
    </row>
    <row r="5" spans="1:3" x14ac:dyDescent="0.35">
      <c r="A5" s="38">
        <v>25957</v>
      </c>
      <c r="B5" s="1"/>
    </row>
    <row r="6" spans="1:3" x14ac:dyDescent="0.35">
      <c r="A6" s="38">
        <v>26858</v>
      </c>
      <c r="B6" s="1"/>
    </row>
    <row r="7" spans="1:3" x14ac:dyDescent="0.35">
      <c r="A7" s="38">
        <v>26021</v>
      </c>
      <c r="B7" s="1"/>
    </row>
    <row r="8" spans="1:3" x14ac:dyDescent="0.35">
      <c r="A8" s="38">
        <v>24225</v>
      </c>
      <c r="B8" s="1"/>
    </row>
    <row r="9" spans="1:3" x14ac:dyDescent="0.35">
      <c r="A9" s="38">
        <v>26766</v>
      </c>
      <c r="B9" s="1"/>
    </row>
    <row r="10" spans="1:3" x14ac:dyDescent="0.35">
      <c r="A10" s="38">
        <v>29053</v>
      </c>
      <c r="B10" s="1"/>
    </row>
    <row r="11" spans="1:3" x14ac:dyDescent="0.35">
      <c r="A11" s="38">
        <v>26375</v>
      </c>
      <c r="B11" s="1"/>
    </row>
    <row r="12" spans="1:3" x14ac:dyDescent="0.35">
      <c r="A12" s="38">
        <v>26159</v>
      </c>
      <c r="B12" s="1"/>
    </row>
  </sheetData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11"/>
  <sheetViews>
    <sheetView zoomScale="150" zoomScaleNormal="150" workbookViewId="0">
      <selection activeCell="D7" sqref="D7"/>
    </sheetView>
  </sheetViews>
  <sheetFormatPr defaultRowHeight="14.5" x14ac:dyDescent="0.35"/>
  <cols>
    <col min="1" max="6" width="16.7265625" customWidth="1"/>
  </cols>
  <sheetData>
    <row r="1" spans="1:4" x14ac:dyDescent="0.35">
      <c r="A1" t="s">
        <v>59</v>
      </c>
      <c r="D1" t="s">
        <v>66</v>
      </c>
    </row>
    <row r="2" spans="1:4" x14ac:dyDescent="0.35">
      <c r="A2" t="s">
        <v>142</v>
      </c>
      <c r="D2" t="s">
        <v>67</v>
      </c>
    </row>
    <row r="3" spans="1:4" x14ac:dyDescent="0.35">
      <c r="A3" t="s">
        <v>64</v>
      </c>
      <c r="D3" t="s">
        <v>68</v>
      </c>
    </row>
    <row r="4" spans="1:4" x14ac:dyDescent="0.35">
      <c r="A4" t="s">
        <v>60</v>
      </c>
      <c r="D4" t="s">
        <v>69</v>
      </c>
    </row>
    <row r="5" spans="1:4" x14ac:dyDescent="0.35">
      <c r="A5" t="s">
        <v>61</v>
      </c>
    </row>
    <row r="6" spans="1:4" x14ac:dyDescent="0.35">
      <c r="A6" t="s">
        <v>65</v>
      </c>
    </row>
    <row r="7" spans="1:4" x14ac:dyDescent="0.35">
      <c r="A7" t="s">
        <v>62</v>
      </c>
      <c r="D7" t="s">
        <v>70</v>
      </c>
    </row>
    <row r="8" spans="1:4" x14ac:dyDescent="0.35">
      <c r="A8" t="s">
        <v>63</v>
      </c>
      <c r="D8" t="s">
        <v>71</v>
      </c>
    </row>
    <row r="9" spans="1:4" x14ac:dyDescent="0.35">
      <c r="D9" t="s">
        <v>72</v>
      </c>
    </row>
    <row r="10" spans="1:4" x14ac:dyDescent="0.35">
      <c r="A10" t="s">
        <v>58</v>
      </c>
      <c r="D10" t="s">
        <v>73</v>
      </c>
    </row>
    <row r="11" spans="1:4" x14ac:dyDescent="0.35">
      <c r="A11" t="s">
        <v>74</v>
      </c>
    </row>
  </sheetData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31"/>
  <sheetViews>
    <sheetView zoomScale="140" zoomScaleNormal="140" workbookViewId="0">
      <selection activeCell="E5" sqref="E5"/>
    </sheetView>
  </sheetViews>
  <sheetFormatPr defaultRowHeight="14.5" x14ac:dyDescent="0.35"/>
  <cols>
    <col min="1" max="1" width="3.1796875" bestFit="1" customWidth="1"/>
    <col min="2" max="2" width="9.36328125" bestFit="1" customWidth="1"/>
    <col min="3" max="3" width="9.1796875" bestFit="1" customWidth="1"/>
    <col min="4" max="4" width="15.36328125" customWidth="1"/>
    <col min="5" max="7" width="16.54296875" customWidth="1"/>
  </cols>
  <sheetData>
    <row r="1" spans="1:7" x14ac:dyDescent="0.35">
      <c r="A1" s="3" t="s">
        <v>19</v>
      </c>
      <c r="B1" s="3" t="s">
        <v>101</v>
      </c>
      <c r="C1" s="3" t="s">
        <v>102</v>
      </c>
      <c r="D1" s="3" t="s">
        <v>103</v>
      </c>
      <c r="E1" s="3" t="s">
        <v>143</v>
      </c>
      <c r="F1" s="3" t="s">
        <v>143</v>
      </c>
      <c r="G1" s="3" t="s">
        <v>143</v>
      </c>
    </row>
    <row r="2" spans="1:7" x14ac:dyDescent="0.35">
      <c r="A2">
        <v>1</v>
      </c>
      <c r="B2" s="11" t="s">
        <v>20</v>
      </c>
      <c r="C2" t="s">
        <v>21</v>
      </c>
      <c r="D2" t="s">
        <v>110</v>
      </c>
    </row>
    <row r="3" spans="1:7" x14ac:dyDescent="0.35">
      <c r="A3">
        <v>2</v>
      </c>
      <c r="B3" s="11" t="s">
        <v>22</v>
      </c>
      <c r="C3" t="s">
        <v>23</v>
      </c>
      <c r="D3" t="s">
        <v>108</v>
      </c>
    </row>
    <row r="4" spans="1:7" x14ac:dyDescent="0.35">
      <c r="A4">
        <v>3</v>
      </c>
      <c r="B4" s="11" t="s">
        <v>24</v>
      </c>
      <c r="C4" t="s">
        <v>25</v>
      </c>
      <c r="D4" t="s">
        <v>109</v>
      </c>
    </row>
    <row r="5" spans="1:7" x14ac:dyDescent="0.35">
      <c r="A5">
        <v>4</v>
      </c>
      <c r="B5" s="11" t="s">
        <v>26</v>
      </c>
      <c r="C5" t="s">
        <v>27</v>
      </c>
      <c r="D5" t="s">
        <v>108</v>
      </c>
    </row>
    <row r="6" spans="1:7" x14ac:dyDescent="0.35">
      <c r="A6">
        <v>5</v>
      </c>
      <c r="B6" s="11" t="s">
        <v>28</v>
      </c>
      <c r="C6" t="s">
        <v>29</v>
      </c>
      <c r="D6" t="s">
        <v>110</v>
      </c>
    </row>
    <row r="7" spans="1:7" x14ac:dyDescent="0.35">
      <c r="A7">
        <v>6</v>
      </c>
      <c r="B7" s="11" t="s">
        <v>30</v>
      </c>
      <c r="C7" t="s">
        <v>31</v>
      </c>
      <c r="D7" t="s">
        <v>109</v>
      </c>
    </row>
    <row r="8" spans="1:7" x14ac:dyDescent="0.35">
      <c r="A8">
        <v>7</v>
      </c>
      <c r="B8" s="11" t="s">
        <v>32</v>
      </c>
      <c r="C8" t="s">
        <v>33</v>
      </c>
      <c r="D8" t="s">
        <v>108</v>
      </c>
    </row>
    <row r="9" spans="1:7" x14ac:dyDescent="0.35">
      <c r="A9">
        <v>8</v>
      </c>
      <c r="B9" s="11" t="s">
        <v>34</v>
      </c>
      <c r="C9" t="s">
        <v>35</v>
      </c>
      <c r="D9" t="s">
        <v>109</v>
      </c>
    </row>
    <row r="10" spans="1:7" x14ac:dyDescent="0.35">
      <c r="A10">
        <v>9</v>
      </c>
      <c r="B10" s="11" t="s">
        <v>36</v>
      </c>
      <c r="C10" t="s">
        <v>37</v>
      </c>
      <c r="D10" t="s">
        <v>110</v>
      </c>
    </row>
    <row r="11" spans="1:7" x14ac:dyDescent="0.35">
      <c r="A11">
        <v>10</v>
      </c>
      <c r="B11" s="11" t="s">
        <v>38</v>
      </c>
      <c r="C11" t="s">
        <v>39</v>
      </c>
      <c r="D11" t="s">
        <v>108</v>
      </c>
    </row>
    <row r="12" spans="1:7" x14ac:dyDescent="0.35">
      <c r="B12" s="11"/>
    </row>
    <row r="13" spans="1:7" x14ac:dyDescent="0.35">
      <c r="B13" s="11"/>
    </row>
    <row r="14" spans="1:7" x14ac:dyDescent="0.35">
      <c r="B14" s="11"/>
    </row>
    <row r="15" spans="1:7" x14ac:dyDescent="0.35">
      <c r="B15" s="11"/>
    </row>
    <row r="16" spans="1:7" x14ac:dyDescent="0.35">
      <c r="B16" s="11"/>
    </row>
    <row r="17" spans="2:2" x14ac:dyDescent="0.35">
      <c r="B17" s="11"/>
    </row>
    <row r="18" spans="2:2" x14ac:dyDescent="0.35">
      <c r="B18" s="11"/>
    </row>
    <row r="19" spans="2:2" x14ac:dyDescent="0.35">
      <c r="B19" s="11"/>
    </row>
    <row r="20" spans="2:2" x14ac:dyDescent="0.35">
      <c r="B20" s="11"/>
    </row>
    <row r="21" spans="2:2" x14ac:dyDescent="0.35">
      <c r="B21" s="11"/>
    </row>
    <row r="22" spans="2:2" x14ac:dyDescent="0.35">
      <c r="B22" s="11"/>
    </row>
    <row r="23" spans="2:2" x14ac:dyDescent="0.35">
      <c r="B23" s="11"/>
    </row>
    <row r="24" spans="2:2" x14ac:dyDescent="0.35">
      <c r="B24" s="11"/>
    </row>
    <row r="25" spans="2:2" x14ac:dyDescent="0.35">
      <c r="B25" s="11"/>
    </row>
    <row r="26" spans="2:2" x14ac:dyDescent="0.35">
      <c r="B26" s="11"/>
    </row>
    <row r="27" spans="2:2" x14ac:dyDescent="0.35">
      <c r="B27" s="11"/>
    </row>
    <row r="28" spans="2:2" x14ac:dyDescent="0.35">
      <c r="B28" s="11"/>
    </row>
    <row r="29" spans="2:2" x14ac:dyDescent="0.35">
      <c r="B29" s="11"/>
    </row>
    <row r="30" spans="2:2" x14ac:dyDescent="0.35">
      <c r="B30" s="11"/>
    </row>
    <row r="31" spans="2:2" x14ac:dyDescent="0.35">
      <c r="B31" s="11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4"/>
  <sheetViews>
    <sheetView zoomScale="115" zoomScaleNormal="115" workbookViewId="0">
      <selection activeCell="H12" sqref="H12"/>
    </sheetView>
  </sheetViews>
  <sheetFormatPr defaultRowHeight="14.5" x14ac:dyDescent="0.35"/>
  <cols>
    <col min="1" max="1" width="11.26953125" bestFit="1" customWidth="1"/>
    <col min="2" max="2" width="6.36328125" bestFit="1" customWidth="1"/>
    <col min="3" max="3" width="11.36328125" customWidth="1"/>
    <col min="4" max="4" width="13.1796875" bestFit="1" customWidth="1"/>
    <col min="5" max="5" width="5.81640625" customWidth="1"/>
    <col min="6" max="6" width="16.08984375" customWidth="1"/>
    <col min="7" max="7" width="13.6328125" style="4" customWidth="1"/>
    <col min="8" max="9" width="13.6328125" customWidth="1"/>
    <col min="10" max="10" width="5.7265625" customWidth="1"/>
    <col min="11" max="11" width="17.81640625" customWidth="1"/>
  </cols>
  <sheetData>
    <row r="1" spans="1:9" x14ac:dyDescent="0.35">
      <c r="A1" s="3" t="s">
        <v>84</v>
      </c>
      <c r="B1" s="3" t="s">
        <v>85</v>
      </c>
      <c r="C1" s="3" t="s">
        <v>86</v>
      </c>
      <c r="D1" s="3" t="s">
        <v>87</v>
      </c>
      <c r="G1" s="5" t="s">
        <v>88</v>
      </c>
      <c r="H1" t="s">
        <v>89</v>
      </c>
      <c r="I1" s="2" t="s">
        <v>90</v>
      </c>
    </row>
    <row r="2" spans="1:9" x14ac:dyDescent="0.35">
      <c r="A2" t="s">
        <v>6</v>
      </c>
      <c r="B2">
        <v>6</v>
      </c>
      <c r="C2" t="s">
        <v>16</v>
      </c>
      <c r="D2" s="1">
        <v>8352</v>
      </c>
    </row>
    <row r="3" spans="1:9" x14ac:dyDescent="0.35">
      <c r="A3" t="s">
        <v>9</v>
      </c>
      <c r="B3">
        <v>6</v>
      </c>
      <c r="C3" t="s">
        <v>16</v>
      </c>
      <c r="D3" s="1">
        <v>8297</v>
      </c>
      <c r="F3" s="6" t="s">
        <v>16</v>
      </c>
      <c r="G3" s="7"/>
      <c r="H3" s="8"/>
      <c r="I3" s="7"/>
    </row>
    <row r="4" spans="1:9" x14ac:dyDescent="0.35">
      <c r="A4" t="s">
        <v>0</v>
      </c>
      <c r="B4">
        <v>3</v>
      </c>
      <c r="C4" t="s">
        <v>16</v>
      </c>
      <c r="D4" s="1">
        <v>8519</v>
      </c>
      <c r="F4" s="6" t="s">
        <v>14</v>
      </c>
      <c r="G4" s="7"/>
      <c r="H4" s="8"/>
      <c r="I4" s="7"/>
    </row>
    <row r="5" spans="1:9" x14ac:dyDescent="0.35">
      <c r="A5" t="s">
        <v>10</v>
      </c>
      <c r="B5">
        <v>5</v>
      </c>
      <c r="C5" t="s">
        <v>16</v>
      </c>
      <c r="D5" s="1">
        <v>8244</v>
      </c>
      <c r="F5" s="6" t="s">
        <v>15</v>
      </c>
      <c r="G5" s="7"/>
      <c r="H5" s="8"/>
      <c r="I5" s="7"/>
    </row>
    <row r="6" spans="1:9" x14ac:dyDescent="0.35">
      <c r="A6" t="s">
        <v>7</v>
      </c>
      <c r="B6">
        <v>7</v>
      </c>
      <c r="C6" t="s">
        <v>14</v>
      </c>
      <c r="D6" s="1">
        <v>5856.9</v>
      </c>
      <c r="G6" s="21"/>
      <c r="H6" s="21"/>
      <c r="I6" s="21"/>
    </row>
    <row r="7" spans="1:9" x14ac:dyDescent="0.35">
      <c r="A7" t="s">
        <v>13</v>
      </c>
      <c r="B7">
        <v>10</v>
      </c>
      <c r="C7" t="s">
        <v>14</v>
      </c>
      <c r="D7" s="1">
        <v>5644.0999999999995</v>
      </c>
      <c r="F7" s="6" t="s">
        <v>91</v>
      </c>
      <c r="G7" s="7"/>
      <c r="H7" s="8"/>
      <c r="I7" s="7"/>
    </row>
    <row r="8" spans="1:9" x14ac:dyDescent="0.35">
      <c r="A8" t="s">
        <v>5</v>
      </c>
      <c r="B8">
        <v>6</v>
      </c>
      <c r="C8" t="s">
        <v>14</v>
      </c>
      <c r="D8" s="1">
        <v>5859</v>
      </c>
      <c r="G8" s="21"/>
      <c r="H8" s="21"/>
      <c r="I8" s="21"/>
    </row>
    <row r="9" spans="1:9" x14ac:dyDescent="0.35">
      <c r="A9" t="s">
        <v>2</v>
      </c>
      <c r="B9">
        <v>4</v>
      </c>
      <c r="C9" t="s">
        <v>15</v>
      </c>
      <c r="D9" s="1">
        <v>7586.1</v>
      </c>
      <c r="F9" s="6" t="s">
        <v>92</v>
      </c>
      <c r="G9" s="7"/>
      <c r="H9" s="7"/>
      <c r="I9" s="7"/>
    </row>
    <row r="10" spans="1:9" x14ac:dyDescent="0.35">
      <c r="A10" t="s">
        <v>4</v>
      </c>
      <c r="B10">
        <v>2</v>
      </c>
      <c r="C10" t="s">
        <v>15</v>
      </c>
      <c r="D10" s="1">
        <v>7572.6</v>
      </c>
      <c r="F10" s="6" t="s">
        <v>136</v>
      </c>
      <c r="G10" s="7"/>
      <c r="H10" s="7"/>
      <c r="I10" s="7"/>
    </row>
    <row r="11" spans="1:9" x14ac:dyDescent="0.35">
      <c r="A11" t="s">
        <v>3</v>
      </c>
      <c r="B11">
        <v>3</v>
      </c>
      <c r="C11" t="s">
        <v>15</v>
      </c>
      <c r="D11" s="1">
        <v>7647.3</v>
      </c>
      <c r="G11" s="21"/>
      <c r="H11" s="21"/>
      <c r="I11" s="21"/>
    </row>
    <row r="12" spans="1:9" x14ac:dyDescent="0.35">
      <c r="A12" t="s">
        <v>1</v>
      </c>
      <c r="B12">
        <v>4</v>
      </c>
      <c r="C12" t="s">
        <v>15</v>
      </c>
      <c r="D12" s="1">
        <v>7722.9000000000005</v>
      </c>
      <c r="G12" s="21"/>
      <c r="H12" s="21"/>
      <c r="I12" s="21"/>
    </row>
    <row r="13" spans="1:9" x14ac:dyDescent="0.35">
      <c r="G13" s="21"/>
      <c r="H13" s="21"/>
      <c r="I13" s="21"/>
    </row>
    <row r="14" spans="1:9" x14ac:dyDescent="0.35">
      <c r="F14" s="19" t="s">
        <v>93</v>
      </c>
      <c r="G14" s="20"/>
      <c r="H14" s="20"/>
      <c r="I14" s="20"/>
    </row>
  </sheetData>
  <sortState xmlns:xlrd2="http://schemas.microsoft.com/office/spreadsheetml/2017/richdata2" ref="A2:D12">
    <sortCondition ref="C4:C12"/>
  </sortState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10"/>
  <sheetViews>
    <sheetView zoomScale="130" zoomScaleNormal="130" workbookViewId="0">
      <selection activeCell="C12" sqref="C12"/>
    </sheetView>
  </sheetViews>
  <sheetFormatPr defaultRowHeight="14.5" x14ac:dyDescent="0.35"/>
  <cols>
    <col min="1" max="2" width="14.08984375" customWidth="1"/>
    <col min="3" max="3" width="29.7265625" customWidth="1"/>
    <col min="4" max="4" width="18.6328125" customWidth="1"/>
  </cols>
  <sheetData>
    <row r="1" spans="1:4" x14ac:dyDescent="0.35">
      <c r="A1" s="3" t="s">
        <v>101</v>
      </c>
      <c r="B1" s="3" t="s">
        <v>102</v>
      </c>
      <c r="C1" s="3" t="s">
        <v>83</v>
      </c>
    </row>
    <row r="2" spans="1:4" x14ac:dyDescent="0.35">
      <c r="A2" s="11" t="s">
        <v>20</v>
      </c>
      <c r="B2" t="s">
        <v>21</v>
      </c>
      <c r="C2" t="str">
        <f>CONCATENATE(A2,".",B2,"@firmanimi.ee")</f>
        <v>Adeele.Ilves@firmanimi.ee</v>
      </c>
    </row>
    <row r="3" spans="1:4" x14ac:dyDescent="0.35">
      <c r="A3" s="11" t="s">
        <v>28</v>
      </c>
      <c r="B3" t="s">
        <v>29</v>
      </c>
      <c r="C3" t="str">
        <f t="shared" ref="C3:C8" si="0">CONCATENATE(A3,".",B3,"@firmanimi.ee")</f>
        <v>Daniel.Kask@firmanimi.ee</v>
      </c>
    </row>
    <row r="4" spans="1:4" x14ac:dyDescent="0.35">
      <c r="A4" s="11" t="s">
        <v>30</v>
      </c>
      <c r="B4" t="s">
        <v>75</v>
      </c>
      <c r="C4" t="str">
        <f t="shared" si="0"/>
        <v>Elisabeth.Kiviäär@firmanimi.ee</v>
      </c>
    </row>
    <row r="5" spans="1:4" x14ac:dyDescent="0.35">
      <c r="A5" s="11" t="s">
        <v>32</v>
      </c>
      <c r="B5" t="s">
        <v>45</v>
      </c>
      <c r="C5" t="str">
        <f t="shared" si="0"/>
        <v>Emily.Mägi@firmanimi.ee</v>
      </c>
    </row>
    <row r="6" spans="1:4" x14ac:dyDescent="0.35">
      <c r="A6" s="11" t="s">
        <v>34</v>
      </c>
      <c r="B6" t="s">
        <v>79</v>
      </c>
      <c r="C6" t="str">
        <f t="shared" si="0"/>
        <v>Emma.Kukkõ@firmanimi.ee</v>
      </c>
    </row>
    <row r="7" spans="1:4" x14ac:dyDescent="0.35">
      <c r="A7" s="11" t="s">
        <v>36</v>
      </c>
      <c r="B7" t="s">
        <v>37</v>
      </c>
      <c r="C7" t="str">
        <f t="shared" si="0"/>
        <v>Gregor.Kuusk@firmanimi.ee</v>
      </c>
    </row>
    <row r="8" spans="1:4" x14ac:dyDescent="0.35">
      <c r="A8" s="11" t="s">
        <v>38</v>
      </c>
      <c r="B8" t="s">
        <v>39</v>
      </c>
      <c r="C8" t="str">
        <f t="shared" si="0"/>
        <v>Grete.Kütt@firmanimi.ee</v>
      </c>
    </row>
    <row r="10" spans="1:4" x14ac:dyDescent="0.35">
      <c r="D10" s="22" t="str">
        <f>SUBSTITUTE(SUBSTITUTE(SUBSTITUTE(SUBSTITUTE(SUBSTITUTE(SUBSTITUTE(SUBSTITUTE(SUBSTITUTE(SUBSTITUTE(SUBSTITUTE(SUBSTITUTE(SUBSTITUTE(C10,"ä","a"),"ö","o"),"ü","u"),"õ","o"),"ž","z"),"š","s"),"Ä","A"),"Ö","O"),"Ü","U"),"Õ","O"),"Ž","Z"),"Š","S")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CFC22-4F77-47BF-9767-537B6C13DABB}">
  <dimension ref="A1:I14"/>
  <sheetViews>
    <sheetView zoomScale="115" zoomScaleNormal="115" workbookViewId="0">
      <selection activeCell="H12" sqref="H12"/>
    </sheetView>
  </sheetViews>
  <sheetFormatPr defaultRowHeight="14.5" x14ac:dyDescent="0.35"/>
  <cols>
    <col min="1" max="1" width="11.26953125" bestFit="1" customWidth="1"/>
    <col min="2" max="2" width="6.36328125" bestFit="1" customWidth="1"/>
    <col min="3" max="3" width="11.36328125" customWidth="1"/>
    <col min="4" max="4" width="13.1796875" bestFit="1" customWidth="1"/>
    <col min="5" max="5" width="5.81640625" customWidth="1"/>
    <col min="6" max="6" width="16.08984375" customWidth="1"/>
    <col min="7" max="7" width="13.6328125" style="4" customWidth="1"/>
    <col min="8" max="9" width="13.6328125" customWidth="1"/>
    <col min="10" max="10" width="5.7265625" customWidth="1"/>
    <col min="11" max="11" width="17.81640625" customWidth="1"/>
  </cols>
  <sheetData>
    <row r="1" spans="1:9" x14ac:dyDescent="0.35">
      <c r="A1" s="3" t="s">
        <v>84</v>
      </c>
      <c r="B1" s="3" t="s">
        <v>85</v>
      </c>
      <c r="C1" s="3" t="s">
        <v>86</v>
      </c>
      <c r="D1" s="3" t="s">
        <v>87</v>
      </c>
      <c r="G1" s="5" t="s">
        <v>88</v>
      </c>
      <c r="H1" t="s">
        <v>89</v>
      </c>
      <c r="I1" s="2" t="s">
        <v>90</v>
      </c>
    </row>
    <row r="2" spans="1:9" x14ac:dyDescent="0.35">
      <c r="A2" t="s">
        <v>6</v>
      </c>
      <c r="B2">
        <v>6</v>
      </c>
      <c r="C2" t="s">
        <v>16</v>
      </c>
      <c r="D2" s="1">
        <v>8352</v>
      </c>
    </row>
    <row r="3" spans="1:9" x14ac:dyDescent="0.35">
      <c r="A3" t="s">
        <v>9</v>
      </c>
      <c r="B3">
        <v>6</v>
      </c>
      <c r="C3" t="s">
        <v>16</v>
      </c>
      <c r="D3" s="1">
        <v>8297</v>
      </c>
      <c r="F3" s="6" t="s">
        <v>16</v>
      </c>
      <c r="G3" s="7"/>
      <c r="H3" s="8"/>
      <c r="I3" s="7"/>
    </row>
    <row r="4" spans="1:9" x14ac:dyDescent="0.35">
      <c r="A4" t="s">
        <v>0</v>
      </c>
      <c r="B4">
        <v>3</v>
      </c>
      <c r="C4" t="s">
        <v>16</v>
      </c>
      <c r="D4" s="1">
        <v>8519</v>
      </c>
      <c r="F4" s="6" t="s">
        <v>14</v>
      </c>
      <c r="G4" s="7"/>
      <c r="H4" s="8"/>
      <c r="I4" s="7"/>
    </row>
    <row r="5" spans="1:9" x14ac:dyDescent="0.35">
      <c r="A5" t="s">
        <v>10</v>
      </c>
      <c r="B5">
        <v>5</v>
      </c>
      <c r="C5" t="s">
        <v>16</v>
      </c>
      <c r="D5" s="1">
        <v>8244</v>
      </c>
      <c r="F5" s="6" t="s">
        <v>15</v>
      </c>
      <c r="G5" s="7"/>
      <c r="H5" s="8"/>
      <c r="I5" s="7"/>
    </row>
    <row r="6" spans="1:9" x14ac:dyDescent="0.35">
      <c r="A6" t="s">
        <v>7</v>
      </c>
      <c r="B6">
        <v>7</v>
      </c>
      <c r="C6" t="s">
        <v>14</v>
      </c>
      <c r="D6" s="1">
        <v>5856.9</v>
      </c>
      <c r="G6" s="21"/>
      <c r="H6" s="21"/>
      <c r="I6" s="21"/>
    </row>
    <row r="7" spans="1:9" x14ac:dyDescent="0.35">
      <c r="A7" t="s">
        <v>13</v>
      </c>
      <c r="B7">
        <v>10</v>
      </c>
      <c r="C7" t="s">
        <v>14</v>
      </c>
      <c r="D7" s="1">
        <v>5644.0999999999995</v>
      </c>
      <c r="F7" s="6" t="s">
        <v>91</v>
      </c>
      <c r="G7" s="7"/>
      <c r="H7" s="8"/>
      <c r="I7" s="7"/>
    </row>
    <row r="8" spans="1:9" x14ac:dyDescent="0.35">
      <c r="A8" t="s">
        <v>5</v>
      </c>
      <c r="B8">
        <v>6</v>
      </c>
      <c r="C8" t="s">
        <v>14</v>
      </c>
      <c r="D8" s="1">
        <v>5859</v>
      </c>
      <c r="G8" s="21"/>
      <c r="H8" s="21"/>
      <c r="I8" s="21"/>
    </row>
    <row r="9" spans="1:9" x14ac:dyDescent="0.35">
      <c r="A9" t="s">
        <v>2</v>
      </c>
      <c r="B9">
        <v>4</v>
      </c>
      <c r="C9" t="s">
        <v>15</v>
      </c>
      <c r="D9" s="1">
        <v>7586.1</v>
      </c>
      <c r="F9" s="6" t="s">
        <v>92</v>
      </c>
      <c r="G9" s="7"/>
      <c r="H9" s="7"/>
      <c r="I9" s="7"/>
    </row>
    <row r="10" spans="1:9" x14ac:dyDescent="0.35">
      <c r="A10" t="s">
        <v>4</v>
      </c>
      <c r="B10">
        <v>2</v>
      </c>
      <c r="C10" t="s">
        <v>15</v>
      </c>
      <c r="D10" s="1">
        <v>7572.6</v>
      </c>
      <c r="F10" s="6" t="s">
        <v>136</v>
      </c>
      <c r="G10" s="7"/>
      <c r="H10" s="7"/>
      <c r="I10" s="7"/>
    </row>
    <row r="11" spans="1:9" x14ac:dyDescent="0.35">
      <c r="A11" t="s">
        <v>3</v>
      </c>
      <c r="B11">
        <v>3</v>
      </c>
      <c r="C11" t="s">
        <v>15</v>
      </c>
      <c r="D11" s="1">
        <v>7647.3</v>
      </c>
      <c r="G11" s="21"/>
      <c r="H11" s="21"/>
      <c r="I11" s="21"/>
    </row>
    <row r="12" spans="1:9" x14ac:dyDescent="0.35">
      <c r="A12" t="s">
        <v>1</v>
      </c>
      <c r="B12">
        <v>4</v>
      </c>
      <c r="C12" t="s">
        <v>15</v>
      </c>
      <c r="D12" s="1">
        <v>7722.9000000000005</v>
      </c>
      <c r="G12" s="21"/>
      <c r="H12" s="21"/>
      <c r="I12" s="21"/>
    </row>
    <row r="13" spans="1:9" x14ac:dyDescent="0.35">
      <c r="G13" s="21"/>
      <c r="H13" s="21"/>
      <c r="I13" s="21"/>
    </row>
    <row r="14" spans="1:9" x14ac:dyDescent="0.35">
      <c r="F14" s="19" t="s">
        <v>93</v>
      </c>
      <c r="G14" s="20"/>
      <c r="H14" s="20"/>
      <c r="I14" s="20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7"/>
  <sheetViews>
    <sheetView zoomScale="130" zoomScaleNormal="130" workbookViewId="0">
      <selection activeCell="C7" sqref="C7"/>
    </sheetView>
  </sheetViews>
  <sheetFormatPr defaultRowHeight="14.5" x14ac:dyDescent="0.35"/>
  <cols>
    <col min="1" max="1" width="10.6328125" customWidth="1"/>
    <col min="2" max="2" width="6.36328125" bestFit="1" customWidth="1"/>
    <col min="3" max="3" width="11.36328125" customWidth="1"/>
    <col min="4" max="4" width="12.54296875" customWidth="1"/>
    <col min="5" max="5" width="5.26953125" customWidth="1"/>
    <col min="6" max="6" width="19.08984375" customWidth="1"/>
    <col min="7" max="7" width="13.453125" style="4" customWidth="1"/>
    <col min="8" max="9" width="13.453125" customWidth="1"/>
    <col min="10" max="10" width="4.26953125" customWidth="1"/>
    <col min="11" max="11" width="17.81640625" customWidth="1"/>
  </cols>
  <sheetData>
    <row r="1" spans="1:9" x14ac:dyDescent="0.35">
      <c r="A1" s="3" t="s">
        <v>84</v>
      </c>
      <c r="B1" s="3" t="s">
        <v>85</v>
      </c>
      <c r="C1" s="3" t="s">
        <v>137</v>
      </c>
      <c r="D1" s="3" t="s">
        <v>87</v>
      </c>
      <c r="G1" s="5" t="s">
        <v>88</v>
      </c>
      <c r="H1" t="s">
        <v>89</v>
      </c>
      <c r="I1" s="2" t="s">
        <v>90</v>
      </c>
    </row>
    <row r="2" spans="1:9" x14ac:dyDescent="0.35">
      <c r="A2" t="s">
        <v>4</v>
      </c>
      <c r="B2">
        <v>2</v>
      </c>
      <c r="C2" t="s">
        <v>15</v>
      </c>
      <c r="D2" s="1">
        <v>7572.6</v>
      </c>
    </row>
    <row r="3" spans="1:9" x14ac:dyDescent="0.35">
      <c r="A3" t="s">
        <v>0</v>
      </c>
      <c r="B3">
        <v>3</v>
      </c>
      <c r="C3" t="s">
        <v>16</v>
      </c>
      <c r="D3" s="1">
        <v>8519</v>
      </c>
      <c r="F3" t="s">
        <v>94</v>
      </c>
      <c r="G3" s="7"/>
    </row>
    <row r="4" spans="1:9" x14ac:dyDescent="0.35">
      <c r="A4" t="s">
        <v>3</v>
      </c>
      <c r="B4">
        <v>3</v>
      </c>
      <c r="C4" t="s">
        <v>15</v>
      </c>
      <c r="D4" s="1">
        <v>7647.3</v>
      </c>
      <c r="F4" t="s">
        <v>95</v>
      </c>
      <c r="G4"/>
      <c r="H4" s="8"/>
    </row>
    <row r="5" spans="1:9" x14ac:dyDescent="0.35">
      <c r="A5" t="s">
        <v>1</v>
      </c>
      <c r="B5">
        <v>4</v>
      </c>
      <c r="C5" t="s">
        <v>15</v>
      </c>
      <c r="D5" s="1">
        <v>7722.9000000000005</v>
      </c>
      <c r="F5" t="s">
        <v>96</v>
      </c>
      <c r="G5"/>
      <c r="I5" s="7"/>
    </row>
    <row r="6" spans="1:9" x14ac:dyDescent="0.35">
      <c r="A6" t="s">
        <v>2</v>
      </c>
      <c r="B6">
        <v>4</v>
      </c>
      <c r="C6" t="s">
        <v>15</v>
      </c>
      <c r="D6" s="1">
        <v>7586.1</v>
      </c>
      <c r="G6"/>
    </row>
    <row r="7" spans="1:9" x14ac:dyDescent="0.35">
      <c r="A7" t="s">
        <v>10</v>
      </c>
      <c r="B7">
        <v>5</v>
      </c>
      <c r="C7" t="s">
        <v>16</v>
      </c>
      <c r="D7" s="1">
        <v>8244</v>
      </c>
      <c r="F7" s="3" t="s">
        <v>137</v>
      </c>
      <c r="G7"/>
    </row>
    <row r="8" spans="1:9" x14ac:dyDescent="0.35">
      <c r="A8" t="s">
        <v>6</v>
      </c>
      <c r="B8">
        <v>6</v>
      </c>
      <c r="C8" t="s">
        <v>16</v>
      </c>
      <c r="D8" s="1">
        <v>8352</v>
      </c>
      <c r="F8" t="s">
        <v>16</v>
      </c>
      <c r="G8"/>
    </row>
    <row r="9" spans="1:9" x14ac:dyDescent="0.35">
      <c r="A9" t="s">
        <v>9</v>
      </c>
      <c r="B9">
        <v>6</v>
      </c>
      <c r="C9" t="s">
        <v>16</v>
      </c>
      <c r="D9" s="1">
        <v>8297</v>
      </c>
      <c r="F9" t="s">
        <v>14</v>
      </c>
      <c r="G9"/>
    </row>
    <row r="10" spans="1:9" x14ac:dyDescent="0.35">
      <c r="A10" t="s">
        <v>5</v>
      </c>
      <c r="B10">
        <v>6</v>
      </c>
      <c r="C10" t="s">
        <v>14</v>
      </c>
      <c r="D10" s="1">
        <v>5859</v>
      </c>
      <c r="G10"/>
    </row>
    <row r="11" spans="1:9" x14ac:dyDescent="0.35">
      <c r="A11" t="s">
        <v>7</v>
      </c>
      <c r="B11">
        <v>7</v>
      </c>
      <c r="C11" t="s">
        <v>14</v>
      </c>
      <c r="D11" s="1">
        <v>5856.9</v>
      </c>
      <c r="G11"/>
    </row>
    <row r="12" spans="1:9" x14ac:dyDescent="0.35">
      <c r="A12" t="s">
        <v>13</v>
      </c>
      <c r="B12">
        <v>10</v>
      </c>
      <c r="C12" t="s">
        <v>14</v>
      </c>
      <c r="D12" s="1">
        <v>5644.0999999999995</v>
      </c>
      <c r="G12"/>
    </row>
    <row r="13" spans="1:9" x14ac:dyDescent="0.35">
      <c r="D13" s="1"/>
      <c r="G13"/>
    </row>
    <row r="14" spans="1:9" x14ac:dyDescent="0.35">
      <c r="G14"/>
    </row>
    <row r="15" spans="1:9" x14ac:dyDescent="0.35">
      <c r="G15"/>
    </row>
    <row r="16" spans="1:9" x14ac:dyDescent="0.35">
      <c r="G16"/>
    </row>
    <row r="17" spans="7:7" x14ac:dyDescent="0.35">
      <c r="G17"/>
    </row>
  </sheetData>
  <sortState xmlns:xlrd2="http://schemas.microsoft.com/office/spreadsheetml/2017/richdata2" ref="A2:D12">
    <sortCondition ref="B6:B1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97CA2-3CC9-48BA-8F08-F5864EC28B44}">
  <dimension ref="A1:I29"/>
  <sheetViews>
    <sheetView zoomScale="130" zoomScaleNormal="130" workbookViewId="0">
      <selection activeCell="H8" sqref="H8"/>
    </sheetView>
  </sheetViews>
  <sheetFormatPr defaultRowHeight="14.5" x14ac:dyDescent="0.35"/>
  <cols>
    <col min="1" max="1" width="8.90625" bestFit="1" customWidth="1"/>
    <col min="2" max="2" width="6.90625" bestFit="1" customWidth="1"/>
    <col min="3" max="3" width="10.1796875" bestFit="1" customWidth="1"/>
    <col min="4" max="4" width="7.36328125" bestFit="1" customWidth="1"/>
    <col min="5" max="5" width="8.54296875" bestFit="1" customWidth="1"/>
    <col min="6" max="6" width="5.36328125" customWidth="1"/>
    <col min="7" max="7" width="10.81640625" bestFit="1" customWidth="1"/>
    <col min="8" max="8" width="9.6328125" bestFit="1" customWidth="1"/>
    <col min="9" max="9" width="11.1796875" style="4" bestFit="1" customWidth="1"/>
  </cols>
  <sheetData>
    <row r="1" spans="1:9" x14ac:dyDescent="0.35">
      <c r="A1" s="35" t="s">
        <v>153</v>
      </c>
      <c r="B1" s="35" t="s">
        <v>154</v>
      </c>
      <c r="C1" s="39" t="s">
        <v>155</v>
      </c>
      <c r="D1" s="35" t="s">
        <v>156</v>
      </c>
      <c r="E1" s="35" t="s">
        <v>150</v>
      </c>
      <c r="F1" s="35"/>
      <c r="G1" s="35" t="s">
        <v>149</v>
      </c>
      <c r="H1" s="35" t="s">
        <v>147</v>
      </c>
      <c r="I1" s="40" t="s">
        <v>148</v>
      </c>
    </row>
    <row r="2" spans="1:9" x14ac:dyDescent="0.35">
      <c r="A2" t="s">
        <v>146</v>
      </c>
      <c r="B2" t="s">
        <v>160</v>
      </c>
      <c r="C2" s="38">
        <v>43447</v>
      </c>
      <c r="D2" t="s">
        <v>158</v>
      </c>
      <c r="E2" t="s">
        <v>163</v>
      </c>
      <c r="G2" t="str" cm="1">
        <f t="array" ref="G2:G5">_xlfn.UNIQUE(_xlfn._TRO_TRAILING(A:A))</f>
        <v>Farmid</v>
      </c>
    </row>
    <row r="3" spans="1:9" x14ac:dyDescent="0.35">
      <c r="A3" t="s">
        <v>144</v>
      </c>
      <c r="B3" t="s">
        <v>160</v>
      </c>
      <c r="C3" s="38">
        <v>43129</v>
      </c>
      <c r="D3" t="s">
        <v>159</v>
      </c>
      <c r="E3" t="s">
        <v>152</v>
      </c>
      <c r="G3" t="str">
        <v>Pilvi</v>
      </c>
    </row>
    <row r="4" spans="1:9" x14ac:dyDescent="0.35">
      <c r="A4" t="s">
        <v>146</v>
      </c>
      <c r="B4" t="s">
        <v>160</v>
      </c>
      <c r="C4" s="38">
        <v>43428</v>
      </c>
      <c r="D4" t="s">
        <v>158</v>
      </c>
      <c r="E4" t="s">
        <v>152</v>
      </c>
      <c r="G4" t="str">
        <v>Tuuli</v>
      </c>
    </row>
    <row r="5" spans="1:9" x14ac:dyDescent="0.35">
      <c r="A5" t="s">
        <v>144</v>
      </c>
      <c r="B5" t="s">
        <v>160</v>
      </c>
      <c r="C5" s="38">
        <v>43174</v>
      </c>
      <c r="D5" t="s">
        <v>158</v>
      </c>
      <c r="E5" t="s">
        <v>163</v>
      </c>
      <c r="G5" t="str">
        <v>Varsakabi</v>
      </c>
    </row>
    <row r="6" spans="1:9" x14ac:dyDescent="0.35">
      <c r="A6" t="s">
        <v>146</v>
      </c>
      <c r="B6" t="s">
        <v>160</v>
      </c>
      <c r="C6" s="38">
        <v>43188</v>
      </c>
      <c r="D6" t="s">
        <v>158</v>
      </c>
      <c r="E6" t="s">
        <v>163</v>
      </c>
    </row>
    <row r="7" spans="1:9" x14ac:dyDescent="0.35">
      <c r="A7" t="s">
        <v>146</v>
      </c>
      <c r="B7" t="s">
        <v>160</v>
      </c>
      <c r="C7" s="38">
        <v>43186</v>
      </c>
      <c r="D7" t="s">
        <v>159</v>
      </c>
      <c r="E7" t="s">
        <v>163</v>
      </c>
    </row>
    <row r="8" spans="1:9" x14ac:dyDescent="0.35">
      <c r="A8" t="s">
        <v>144</v>
      </c>
      <c r="B8" t="s">
        <v>160</v>
      </c>
      <c r="C8" s="38">
        <v>43135</v>
      </c>
      <c r="D8" t="s">
        <v>158</v>
      </c>
      <c r="E8" t="s">
        <v>152</v>
      </c>
      <c r="G8" s="35"/>
    </row>
    <row r="9" spans="1:9" x14ac:dyDescent="0.35">
      <c r="A9" t="s">
        <v>146</v>
      </c>
      <c r="B9" t="s">
        <v>160</v>
      </c>
      <c r="C9" s="38">
        <v>43137</v>
      </c>
      <c r="D9" t="s">
        <v>158</v>
      </c>
      <c r="E9" t="s">
        <v>152</v>
      </c>
    </row>
    <row r="10" spans="1:9" x14ac:dyDescent="0.35">
      <c r="A10" t="s">
        <v>144</v>
      </c>
      <c r="B10" t="s">
        <v>160</v>
      </c>
      <c r="C10" s="38">
        <v>43265</v>
      </c>
      <c r="D10" t="s">
        <v>158</v>
      </c>
      <c r="E10" t="s">
        <v>161</v>
      </c>
    </row>
    <row r="11" spans="1:9" x14ac:dyDescent="0.35">
      <c r="A11" t="s">
        <v>145</v>
      </c>
      <c r="B11" t="s">
        <v>160</v>
      </c>
      <c r="C11" s="38">
        <v>43184</v>
      </c>
      <c r="D11" t="s">
        <v>159</v>
      </c>
      <c r="E11" t="s">
        <v>163</v>
      </c>
    </row>
    <row r="12" spans="1:9" x14ac:dyDescent="0.35">
      <c r="A12" t="s">
        <v>144</v>
      </c>
      <c r="B12" t="s">
        <v>160</v>
      </c>
      <c r="C12" s="38">
        <v>43160</v>
      </c>
      <c r="D12" t="s">
        <v>158</v>
      </c>
      <c r="E12" t="s">
        <v>163</v>
      </c>
    </row>
    <row r="13" spans="1:9" x14ac:dyDescent="0.35">
      <c r="A13" t="s">
        <v>145</v>
      </c>
      <c r="B13" t="s">
        <v>160</v>
      </c>
      <c r="C13" s="38">
        <v>43178</v>
      </c>
      <c r="D13" t="s">
        <v>159</v>
      </c>
      <c r="E13" t="s">
        <v>163</v>
      </c>
    </row>
    <row r="14" spans="1:9" x14ac:dyDescent="0.35">
      <c r="A14" t="s">
        <v>145</v>
      </c>
      <c r="B14" t="s">
        <v>160</v>
      </c>
      <c r="C14" s="38">
        <v>43133</v>
      </c>
      <c r="D14" t="s">
        <v>158</v>
      </c>
      <c r="E14" t="s">
        <v>152</v>
      </c>
    </row>
    <row r="15" spans="1:9" x14ac:dyDescent="0.35">
      <c r="A15" t="s">
        <v>144</v>
      </c>
      <c r="B15" t="s">
        <v>160</v>
      </c>
      <c r="C15" s="38">
        <v>43195</v>
      </c>
      <c r="D15" t="s">
        <v>158</v>
      </c>
      <c r="E15" t="s">
        <v>151</v>
      </c>
    </row>
    <row r="16" spans="1:9" x14ac:dyDescent="0.35">
      <c r="A16" t="s">
        <v>145</v>
      </c>
      <c r="B16" t="s">
        <v>160</v>
      </c>
      <c r="C16" s="38">
        <v>43131</v>
      </c>
      <c r="D16" t="s">
        <v>158</v>
      </c>
      <c r="E16" t="s">
        <v>152</v>
      </c>
    </row>
    <row r="17" spans="1:5" x14ac:dyDescent="0.35">
      <c r="A17" t="s">
        <v>144</v>
      </c>
      <c r="B17" t="s">
        <v>160</v>
      </c>
      <c r="C17" s="38">
        <v>43127</v>
      </c>
      <c r="D17" t="s">
        <v>159</v>
      </c>
      <c r="E17" t="s">
        <v>152</v>
      </c>
    </row>
    <row r="18" spans="1:5" x14ac:dyDescent="0.35">
      <c r="A18" t="s">
        <v>145</v>
      </c>
      <c r="B18" t="s">
        <v>160</v>
      </c>
      <c r="C18" s="38">
        <v>43182</v>
      </c>
      <c r="D18" t="s">
        <v>159</v>
      </c>
      <c r="E18" t="s">
        <v>163</v>
      </c>
    </row>
    <row r="19" spans="1:5" x14ac:dyDescent="0.35">
      <c r="A19" t="s">
        <v>145</v>
      </c>
      <c r="B19" t="s">
        <v>160</v>
      </c>
      <c r="C19" s="38">
        <v>43168</v>
      </c>
      <c r="D19" t="s">
        <v>158</v>
      </c>
      <c r="E19" t="s">
        <v>163</v>
      </c>
    </row>
    <row r="20" spans="1:5" x14ac:dyDescent="0.35">
      <c r="A20" t="s">
        <v>145</v>
      </c>
      <c r="B20" t="s">
        <v>160</v>
      </c>
      <c r="C20" s="38">
        <v>43170</v>
      </c>
      <c r="D20" t="s">
        <v>158</v>
      </c>
      <c r="E20" t="s">
        <v>163</v>
      </c>
    </row>
    <row r="21" spans="1:5" x14ac:dyDescent="0.35">
      <c r="A21" t="s">
        <v>144</v>
      </c>
      <c r="B21" t="s">
        <v>160</v>
      </c>
      <c r="C21" s="38">
        <v>43139</v>
      </c>
      <c r="D21" t="s">
        <v>158</v>
      </c>
      <c r="E21" t="s">
        <v>152</v>
      </c>
    </row>
    <row r="22" spans="1:5" x14ac:dyDescent="0.35">
      <c r="A22" t="s">
        <v>146</v>
      </c>
      <c r="B22" t="s">
        <v>160</v>
      </c>
      <c r="C22" s="38">
        <v>43193</v>
      </c>
      <c r="D22" t="s">
        <v>158</v>
      </c>
      <c r="E22" t="s">
        <v>151</v>
      </c>
    </row>
    <row r="23" spans="1:5" x14ac:dyDescent="0.35">
      <c r="A23" t="s">
        <v>144</v>
      </c>
      <c r="B23" t="s">
        <v>160</v>
      </c>
      <c r="C23" s="38">
        <v>43162</v>
      </c>
      <c r="D23" t="s">
        <v>158</v>
      </c>
      <c r="E23" t="s">
        <v>163</v>
      </c>
    </row>
    <row r="24" spans="1:5" x14ac:dyDescent="0.35">
      <c r="A24" t="s">
        <v>145</v>
      </c>
      <c r="B24" t="s">
        <v>160</v>
      </c>
      <c r="C24" s="38">
        <v>43164</v>
      </c>
      <c r="D24" t="s">
        <v>159</v>
      </c>
      <c r="E24" t="s">
        <v>163</v>
      </c>
    </row>
    <row r="25" spans="1:5" x14ac:dyDescent="0.35">
      <c r="A25" t="s">
        <v>144</v>
      </c>
      <c r="B25" t="s">
        <v>160</v>
      </c>
      <c r="C25" s="38">
        <v>43190</v>
      </c>
      <c r="D25" t="s">
        <v>159</v>
      </c>
      <c r="E25" t="s">
        <v>163</v>
      </c>
    </row>
    <row r="26" spans="1:5" x14ac:dyDescent="0.35">
      <c r="A26" t="s">
        <v>144</v>
      </c>
      <c r="B26" t="s">
        <v>160</v>
      </c>
      <c r="C26" s="38">
        <v>43172</v>
      </c>
      <c r="D26" t="s">
        <v>158</v>
      </c>
      <c r="E26" t="s">
        <v>163</v>
      </c>
    </row>
    <row r="27" spans="1:5" x14ac:dyDescent="0.35">
      <c r="A27" t="s">
        <v>146</v>
      </c>
      <c r="B27" t="s">
        <v>160</v>
      </c>
      <c r="C27" s="38">
        <v>43166</v>
      </c>
      <c r="D27" t="s">
        <v>158</v>
      </c>
      <c r="E27" t="s">
        <v>163</v>
      </c>
    </row>
    <row r="28" spans="1:5" x14ac:dyDescent="0.35">
      <c r="A28" t="s">
        <v>144</v>
      </c>
      <c r="B28" t="s">
        <v>160</v>
      </c>
      <c r="C28" s="38">
        <v>43307</v>
      </c>
      <c r="D28" t="s">
        <v>159</v>
      </c>
      <c r="E28" t="s">
        <v>162</v>
      </c>
    </row>
    <row r="29" spans="1:5" x14ac:dyDescent="0.35">
      <c r="A29" t="s">
        <v>144</v>
      </c>
      <c r="B29" t="s">
        <v>160</v>
      </c>
      <c r="C29" s="38">
        <v>43180</v>
      </c>
      <c r="D29" t="s">
        <v>159</v>
      </c>
      <c r="E29" t="s">
        <v>163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"/>
  <sheetViews>
    <sheetView zoomScale="175" zoomScaleNormal="175" workbookViewId="0">
      <selection activeCell="E5" sqref="E5"/>
    </sheetView>
  </sheetViews>
  <sheetFormatPr defaultRowHeight="14.5" x14ac:dyDescent="0.35"/>
  <cols>
    <col min="1" max="3" width="7.7265625" style="9" customWidth="1"/>
    <col min="4" max="4" width="7.7265625" style="10" customWidth="1"/>
    <col min="5" max="5" width="7.7265625" style="9" customWidth="1"/>
    <col min="6" max="6" width="27.81640625" style="9" customWidth="1"/>
    <col min="7" max="7" width="10.26953125" style="9" bestFit="1" customWidth="1"/>
  </cols>
  <sheetData>
    <row r="1" spans="1:7" s="16" customFormat="1" x14ac:dyDescent="0.35">
      <c r="A1" s="41" t="s">
        <v>97</v>
      </c>
      <c r="B1" s="41"/>
      <c r="C1" s="41"/>
      <c r="D1" s="41"/>
      <c r="E1" s="14" t="s">
        <v>98</v>
      </c>
      <c r="F1" s="14" t="s">
        <v>99</v>
      </c>
      <c r="G1" s="15" t="s">
        <v>100</v>
      </c>
    </row>
    <row r="2" spans="1:7" x14ac:dyDescent="0.35">
      <c r="A2" s="9">
        <v>2</v>
      </c>
      <c r="B2" s="9" t="s">
        <v>17</v>
      </c>
      <c r="C2" s="9">
        <v>2</v>
      </c>
      <c r="D2" s="10" t="s">
        <v>18</v>
      </c>
      <c r="G2" s="9">
        <f>A2+C2</f>
        <v>4</v>
      </c>
    </row>
  </sheetData>
  <mergeCells count="1">
    <mergeCell ref="A1:D1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9"/>
  <sheetViews>
    <sheetView zoomScale="145" zoomScaleNormal="145" workbookViewId="0">
      <selection activeCell="E8" sqref="E8"/>
    </sheetView>
  </sheetViews>
  <sheetFormatPr defaultRowHeight="14.5" x14ac:dyDescent="0.35"/>
  <cols>
    <col min="1" max="1" width="9.26953125" bestFit="1" customWidth="1"/>
    <col min="2" max="2" width="14.36328125" bestFit="1" customWidth="1"/>
    <col min="3" max="3" width="13.7265625" bestFit="1" customWidth="1"/>
    <col min="4" max="4" width="6.6328125" customWidth="1"/>
    <col min="5" max="5" width="13.1796875" style="12" bestFit="1" customWidth="1"/>
    <col min="6" max="6" width="15.7265625" customWidth="1"/>
  </cols>
  <sheetData>
    <row r="1" spans="1:6" s="2" customFormat="1" ht="29" x14ac:dyDescent="0.35">
      <c r="A1" s="23" t="s">
        <v>102</v>
      </c>
      <c r="B1" s="23" t="s">
        <v>103</v>
      </c>
      <c r="C1" s="23" t="s">
        <v>104</v>
      </c>
      <c r="D1" s="23" t="s">
        <v>130</v>
      </c>
      <c r="E1" s="24" t="s">
        <v>106</v>
      </c>
      <c r="F1" s="25" t="s">
        <v>107</v>
      </c>
    </row>
    <row r="2" spans="1:6" x14ac:dyDescent="0.35">
      <c r="A2" t="s">
        <v>21</v>
      </c>
      <c r="B2" t="s">
        <v>108</v>
      </c>
      <c r="C2" t="s">
        <v>80</v>
      </c>
      <c r="D2">
        <v>6</v>
      </c>
      <c r="E2" s="12">
        <v>1202</v>
      </c>
    </row>
    <row r="3" spans="1:6" x14ac:dyDescent="0.35">
      <c r="A3" t="s">
        <v>23</v>
      </c>
      <c r="B3" t="s">
        <v>108</v>
      </c>
      <c r="C3" t="s">
        <v>81</v>
      </c>
      <c r="D3">
        <v>7</v>
      </c>
      <c r="E3" s="12">
        <v>1594</v>
      </c>
    </row>
    <row r="4" spans="1:6" x14ac:dyDescent="0.35">
      <c r="A4" t="s">
        <v>25</v>
      </c>
      <c r="B4" t="s">
        <v>109</v>
      </c>
      <c r="C4" t="s">
        <v>82</v>
      </c>
      <c r="D4">
        <v>3</v>
      </c>
      <c r="E4" s="12">
        <v>726</v>
      </c>
    </row>
    <row r="5" spans="1:6" x14ac:dyDescent="0.35">
      <c r="A5" t="s">
        <v>33</v>
      </c>
      <c r="B5" t="s">
        <v>108</v>
      </c>
      <c r="C5" t="s">
        <v>80</v>
      </c>
      <c r="D5">
        <v>6</v>
      </c>
      <c r="E5" s="12">
        <v>1137</v>
      </c>
    </row>
    <row r="6" spans="1:6" x14ac:dyDescent="0.35">
      <c r="A6" t="s">
        <v>35</v>
      </c>
      <c r="B6" t="s">
        <v>109</v>
      </c>
      <c r="C6" t="s">
        <v>81</v>
      </c>
      <c r="D6">
        <v>5</v>
      </c>
      <c r="E6" s="12">
        <v>1282</v>
      </c>
    </row>
    <row r="7" spans="1:6" x14ac:dyDescent="0.35">
      <c r="A7" t="s">
        <v>37</v>
      </c>
      <c r="B7" t="s">
        <v>109</v>
      </c>
      <c r="C7" t="s">
        <v>81</v>
      </c>
      <c r="D7">
        <v>4</v>
      </c>
      <c r="E7" s="12">
        <v>789</v>
      </c>
    </row>
    <row r="8" spans="1:6" x14ac:dyDescent="0.35">
      <c r="A8" t="s">
        <v>41</v>
      </c>
      <c r="B8" t="s">
        <v>110</v>
      </c>
      <c r="C8" t="s">
        <v>82</v>
      </c>
      <c r="D8">
        <v>9</v>
      </c>
      <c r="E8" s="12">
        <v>926</v>
      </c>
    </row>
    <row r="9" spans="1:6" x14ac:dyDescent="0.35">
      <c r="A9" t="s">
        <v>43</v>
      </c>
      <c r="B9" t="s">
        <v>108</v>
      </c>
      <c r="C9" t="s">
        <v>81</v>
      </c>
      <c r="D9">
        <v>3</v>
      </c>
      <c r="E9" s="12">
        <v>1429</v>
      </c>
    </row>
    <row r="10" spans="1:6" x14ac:dyDescent="0.35">
      <c r="A10" t="s">
        <v>45</v>
      </c>
      <c r="B10" t="s">
        <v>108</v>
      </c>
      <c r="C10" t="s">
        <v>82</v>
      </c>
      <c r="D10">
        <v>8</v>
      </c>
      <c r="E10" s="12">
        <v>1504</v>
      </c>
    </row>
    <row r="11" spans="1:6" x14ac:dyDescent="0.35">
      <c r="A11" t="s">
        <v>47</v>
      </c>
      <c r="B11" t="s">
        <v>109</v>
      </c>
      <c r="C11" t="s">
        <v>80</v>
      </c>
      <c r="D11">
        <v>10</v>
      </c>
      <c r="E11" s="12">
        <v>791</v>
      </c>
    </row>
    <row r="12" spans="1:6" x14ac:dyDescent="0.35">
      <c r="A12" t="s">
        <v>49</v>
      </c>
      <c r="B12" t="s">
        <v>109</v>
      </c>
      <c r="C12" t="s">
        <v>80</v>
      </c>
      <c r="D12">
        <v>10</v>
      </c>
      <c r="E12" s="12">
        <v>1063</v>
      </c>
    </row>
    <row r="13" spans="1:6" x14ac:dyDescent="0.35">
      <c r="A13" t="s">
        <v>51</v>
      </c>
      <c r="B13" t="s">
        <v>109</v>
      </c>
      <c r="C13" t="s">
        <v>80</v>
      </c>
      <c r="D13">
        <v>9</v>
      </c>
      <c r="E13" s="12">
        <v>1210</v>
      </c>
    </row>
    <row r="14" spans="1:6" x14ac:dyDescent="0.35">
      <c r="A14" t="s">
        <v>52</v>
      </c>
      <c r="B14" t="s">
        <v>109</v>
      </c>
      <c r="C14" t="s">
        <v>80</v>
      </c>
      <c r="D14">
        <v>3</v>
      </c>
      <c r="E14" s="12">
        <v>1054</v>
      </c>
    </row>
    <row r="15" spans="1:6" x14ac:dyDescent="0.35">
      <c r="A15" t="s">
        <v>53</v>
      </c>
      <c r="B15" t="s">
        <v>108</v>
      </c>
      <c r="C15" t="s">
        <v>80</v>
      </c>
      <c r="D15">
        <v>3</v>
      </c>
      <c r="E15" s="12">
        <v>1445</v>
      </c>
    </row>
    <row r="16" spans="1:6" x14ac:dyDescent="0.35">
      <c r="A16" t="s">
        <v>54</v>
      </c>
      <c r="B16" t="s">
        <v>110</v>
      </c>
      <c r="C16" t="s">
        <v>80</v>
      </c>
      <c r="D16">
        <v>3</v>
      </c>
      <c r="E16" s="12">
        <v>1263</v>
      </c>
    </row>
    <row r="17" spans="1:5" x14ac:dyDescent="0.35">
      <c r="A17" t="s">
        <v>55</v>
      </c>
      <c r="B17" t="s">
        <v>108</v>
      </c>
      <c r="C17" t="s">
        <v>82</v>
      </c>
      <c r="D17">
        <v>8</v>
      </c>
      <c r="E17" s="12">
        <v>1440</v>
      </c>
    </row>
    <row r="18" spans="1:5" x14ac:dyDescent="0.35">
      <c r="A18" t="s">
        <v>56</v>
      </c>
      <c r="B18" t="s">
        <v>109</v>
      </c>
      <c r="C18" t="s">
        <v>80</v>
      </c>
      <c r="D18">
        <v>4</v>
      </c>
      <c r="E18" s="12">
        <v>629</v>
      </c>
    </row>
    <row r="19" spans="1:5" x14ac:dyDescent="0.35">
      <c r="A19" t="s">
        <v>57</v>
      </c>
      <c r="B19" t="s">
        <v>109</v>
      </c>
      <c r="C19" t="s">
        <v>81</v>
      </c>
      <c r="D19">
        <v>8</v>
      </c>
      <c r="E19" s="12">
        <v>795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91B0E3-7D1C-4C67-94CA-35BA88FDA92B}">
  <dimension ref="A1:J19"/>
  <sheetViews>
    <sheetView zoomScale="125" zoomScaleNormal="125" workbookViewId="0">
      <selection activeCell="G2" sqref="G2"/>
    </sheetView>
  </sheetViews>
  <sheetFormatPr defaultRowHeight="14.5" x14ac:dyDescent="0.35"/>
  <cols>
    <col min="1" max="1" width="3" bestFit="1" customWidth="1"/>
    <col min="2" max="2" width="9.26953125" bestFit="1" customWidth="1"/>
    <col min="3" max="3" width="14.36328125" bestFit="1" customWidth="1"/>
    <col min="4" max="4" width="13.7265625" bestFit="1" customWidth="1"/>
    <col min="5" max="5" width="6.6328125" customWidth="1"/>
    <col min="6" max="6" width="13.1796875" style="12" bestFit="1" customWidth="1"/>
    <col min="7" max="7" width="15.7265625" customWidth="1"/>
    <col min="9" max="10" width="11" customWidth="1"/>
  </cols>
  <sheetData>
    <row r="1" spans="1:10" s="2" customFormat="1" ht="29" x14ac:dyDescent="0.35">
      <c r="A1" s="23" t="s">
        <v>19</v>
      </c>
      <c r="B1" s="23" t="s">
        <v>102</v>
      </c>
      <c r="C1" s="23" t="s">
        <v>103</v>
      </c>
      <c r="D1" s="23" t="s">
        <v>104</v>
      </c>
      <c r="E1" s="23" t="s">
        <v>105</v>
      </c>
      <c r="F1" s="24" t="s">
        <v>106</v>
      </c>
      <c r="G1" s="25" t="s">
        <v>107</v>
      </c>
      <c r="H1" s="2" t="s">
        <v>132</v>
      </c>
      <c r="I1" s="2" t="s">
        <v>78</v>
      </c>
      <c r="J1" s="2" t="s">
        <v>77</v>
      </c>
    </row>
    <row r="2" spans="1:10" x14ac:dyDescent="0.35">
      <c r="A2">
        <v>1</v>
      </c>
      <c r="B2" t="s">
        <v>21</v>
      </c>
      <c r="C2" t="s">
        <v>108</v>
      </c>
      <c r="D2" t="s">
        <v>80</v>
      </c>
      <c r="E2">
        <v>6</v>
      </c>
      <c r="F2" s="12">
        <v>1202</v>
      </c>
    </row>
    <row r="3" spans="1:10" x14ac:dyDescent="0.35">
      <c r="A3">
        <v>2</v>
      </c>
      <c r="B3" t="s">
        <v>23</v>
      </c>
      <c r="C3" t="s">
        <v>138</v>
      </c>
      <c r="D3" t="s">
        <v>81</v>
      </c>
      <c r="E3">
        <v>7</v>
      </c>
      <c r="F3" s="12">
        <v>1594</v>
      </c>
    </row>
    <row r="4" spans="1:10" x14ac:dyDescent="0.35">
      <c r="A4">
        <v>3</v>
      </c>
      <c r="B4" t="s">
        <v>25</v>
      </c>
      <c r="C4" t="s">
        <v>109</v>
      </c>
      <c r="D4" t="s">
        <v>82</v>
      </c>
      <c r="E4">
        <v>3</v>
      </c>
      <c r="F4" s="12">
        <v>726</v>
      </c>
    </row>
    <row r="5" spans="1:10" x14ac:dyDescent="0.35">
      <c r="A5">
        <v>4</v>
      </c>
      <c r="B5" t="s">
        <v>33</v>
      </c>
      <c r="C5" t="s">
        <v>108</v>
      </c>
      <c r="D5" t="s">
        <v>80</v>
      </c>
      <c r="E5">
        <v>6</v>
      </c>
      <c r="F5" s="12">
        <v>1137</v>
      </c>
    </row>
    <row r="6" spans="1:10" x14ac:dyDescent="0.35">
      <c r="A6">
        <v>5</v>
      </c>
      <c r="B6" t="s">
        <v>35</v>
      </c>
      <c r="C6" t="s">
        <v>139</v>
      </c>
      <c r="D6" t="s">
        <v>81</v>
      </c>
      <c r="E6">
        <v>5</v>
      </c>
      <c r="F6" s="12">
        <v>1282</v>
      </c>
    </row>
    <row r="7" spans="1:10" x14ac:dyDescent="0.35">
      <c r="A7">
        <v>6</v>
      </c>
      <c r="B7" t="s">
        <v>37</v>
      </c>
      <c r="C7" t="s">
        <v>109</v>
      </c>
      <c r="D7" t="s">
        <v>81</v>
      </c>
      <c r="E7">
        <v>4</v>
      </c>
      <c r="F7" s="12">
        <v>789</v>
      </c>
    </row>
    <row r="8" spans="1:10" x14ac:dyDescent="0.35">
      <c r="A8">
        <v>7</v>
      </c>
      <c r="B8" t="s">
        <v>41</v>
      </c>
      <c r="C8" t="s">
        <v>110</v>
      </c>
      <c r="D8" t="s">
        <v>82</v>
      </c>
      <c r="E8">
        <v>9</v>
      </c>
      <c r="F8" s="12">
        <v>926</v>
      </c>
    </row>
    <row r="9" spans="1:10" x14ac:dyDescent="0.35">
      <c r="A9">
        <v>8</v>
      </c>
      <c r="B9" t="s">
        <v>43</v>
      </c>
      <c r="C9" t="s">
        <v>108</v>
      </c>
      <c r="D9" t="s">
        <v>81</v>
      </c>
      <c r="E9">
        <v>3</v>
      </c>
      <c r="F9" s="12">
        <v>1429</v>
      </c>
    </row>
    <row r="10" spans="1:10" x14ac:dyDescent="0.35">
      <c r="A10">
        <v>9</v>
      </c>
      <c r="B10" t="s">
        <v>45</v>
      </c>
      <c r="C10" t="s">
        <v>108</v>
      </c>
      <c r="D10" t="s">
        <v>82</v>
      </c>
      <c r="E10">
        <v>8</v>
      </c>
      <c r="F10" s="12">
        <v>1504</v>
      </c>
    </row>
    <row r="11" spans="1:10" x14ac:dyDescent="0.35">
      <c r="A11">
        <v>10</v>
      </c>
      <c r="B11" t="s">
        <v>47</v>
      </c>
      <c r="C11" t="s">
        <v>109</v>
      </c>
      <c r="D11" t="s">
        <v>80</v>
      </c>
      <c r="E11">
        <v>10</v>
      </c>
      <c r="F11" s="12">
        <v>791</v>
      </c>
    </row>
    <row r="12" spans="1:10" x14ac:dyDescent="0.35">
      <c r="A12">
        <v>11</v>
      </c>
      <c r="B12" t="s">
        <v>49</v>
      </c>
      <c r="C12" t="s">
        <v>109</v>
      </c>
      <c r="D12" t="s">
        <v>80</v>
      </c>
      <c r="E12">
        <v>10</v>
      </c>
      <c r="F12" s="12">
        <v>1063</v>
      </c>
    </row>
    <row r="13" spans="1:10" x14ac:dyDescent="0.35">
      <c r="A13">
        <v>12</v>
      </c>
      <c r="B13" t="s">
        <v>51</v>
      </c>
      <c r="C13" t="s">
        <v>109</v>
      </c>
      <c r="D13" t="s">
        <v>80</v>
      </c>
      <c r="E13">
        <v>9</v>
      </c>
      <c r="F13" s="12">
        <v>1210</v>
      </c>
    </row>
    <row r="14" spans="1:10" x14ac:dyDescent="0.35">
      <c r="A14">
        <v>13</v>
      </c>
      <c r="B14" t="s">
        <v>52</v>
      </c>
      <c r="C14" t="s">
        <v>109</v>
      </c>
      <c r="D14" t="s">
        <v>80</v>
      </c>
      <c r="E14">
        <v>3</v>
      </c>
      <c r="F14" s="12">
        <v>1054</v>
      </c>
    </row>
    <row r="15" spans="1:10" x14ac:dyDescent="0.35">
      <c r="A15">
        <v>14</v>
      </c>
      <c r="B15" t="s">
        <v>53</v>
      </c>
      <c r="C15" t="s">
        <v>108</v>
      </c>
      <c r="D15" t="s">
        <v>80</v>
      </c>
      <c r="E15">
        <v>3</v>
      </c>
      <c r="F15" s="12">
        <v>1445</v>
      </c>
    </row>
    <row r="16" spans="1:10" x14ac:dyDescent="0.35">
      <c r="A16">
        <v>15</v>
      </c>
      <c r="B16" t="s">
        <v>54</v>
      </c>
      <c r="C16" t="s">
        <v>110</v>
      </c>
      <c r="D16" t="s">
        <v>80</v>
      </c>
      <c r="E16">
        <v>3</v>
      </c>
      <c r="F16" s="12">
        <v>1263</v>
      </c>
    </row>
    <row r="17" spans="1:6" x14ac:dyDescent="0.35">
      <c r="A17">
        <v>16</v>
      </c>
      <c r="B17" t="s">
        <v>55</v>
      </c>
      <c r="C17" t="s">
        <v>108</v>
      </c>
      <c r="D17" t="s">
        <v>82</v>
      </c>
      <c r="E17">
        <v>8</v>
      </c>
      <c r="F17" s="12">
        <v>1440</v>
      </c>
    </row>
    <row r="18" spans="1:6" x14ac:dyDescent="0.35">
      <c r="A18">
        <v>17</v>
      </c>
      <c r="B18" t="s">
        <v>56</v>
      </c>
      <c r="C18" t="s">
        <v>109</v>
      </c>
      <c r="D18" t="s">
        <v>80</v>
      </c>
      <c r="E18">
        <v>4</v>
      </c>
      <c r="F18" s="12">
        <v>629</v>
      </c>
    </row>
    <row r="19" spans="1:6" x14ac:dyDescent="0.35">
      <c r="A19">
        <v>18</v>
      </c>
      <c r="B19" t="s">
        <v>57</v>
      </c>
      <c r="C19" t="s">
        <v>109</v>
      </c>
      <c r="D19" t="s">
        <v>81</v>
      </c>
      <c r="E19">
        <v>8</v>
      </c>
      <c r="F19" s="12">
        <v>795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276E7-11EC-446F-B8CD-131DDC09C37D}">
  <dimension ref="A1:J19"/>
  <sheetViews>
    <sheetView zoomScale="130" zoomScaleNormal="130" workbookViewId="0">
      <selection activeCell="E2" sqref="E2"/>
    </sheetView>
  </sheetViews>
  <sheetFormatPr defaultRowHeight="14.5" x14ac:dyDescent="0.35"/>
  <cols>
    <col min="1" max="1" width="3" bestFit="1" customWidth="1"/>
    <col min="2" max="2" width="8.81640625" bestFit="1" customWidth="1"/>
    <col min="3" max="4" width="8.26953125" bestFit="1" customWidth="1"/>
    <col min="5" max="5" width="7.6328125" bestFit="1" customWidth="1"/>
    <col min="9" max="9" width="6.1796875" bestFit="1" customWidth="1"/>
    <col min="10" max="10" width="7.6328125" bestFit="1" customWidth="1"/>
  </cols>
  <sheetData>
    <row r="1" spans="1:10" s="17" customFormat="1" x14ac:dyDescent="0.35">
      <c r="A1" s="17" t="s">
        <v>19</v>
      </c>
      <c r="B1" s="17" t="s">
        <v>101</v>
      </c>
      <c r="C1" s="17" t="s">
        <v>102</v>
      </c>
      <c r="D1" s="17" t="s">
        <v>111</v>
      </c>
      <c r="E1" s="17" t="s">
        <v>107</v>
      </c>
      <c r="I1" s="17" t="s">
        <v>111</v>
      </c>
      <c r="J1" s="17" t="s">
        <v>107</v>
      </c>
    </row>
    <row r="2" spans="1:10" x14ac:dyDescent="0.35">
      <c r="A2">
        <v>1</v>
      </c>
      <c r="B2" s="11" t="s">
        <v>20</v>
      </c>
      <c r="C2" t="s">
        <v>21</v>
      </c>
      <c r="D2" s="18">
        <v>21719</v>
      </c>
      <c r="I2">
        <v>3000</v>
      </c>
      <c r="J2">
        <v>100</v>
      </c>
    </row>
    <row r="3" spans="1:10" x14ac:dyDescent="0.35">
      <c r="A3">
        <v>2</v>
      </c>
      <c r="B3" s="11" t="s">
        <v>22</v>
      </c>
      <c r="C3" t="s">
        <v>23</v>
      </c>
      <c r="D3" s="18">
        <v>14189</v>
      </c>
      <c r="I3">
        <v>5000</v>
      </c>
      <c r="J3">
        <v>150</v>
      </c>
    </row>
    <row r="4" spans="1:10" x14ac:dyDescent="0.35">
      <c r="A4">
        <v>3</v>
      </c>
      <c r="B4" s="11" t="s">
        <v>24</v>
      </c>
      <c r="C4" t="s">
        <v>25</v>
      </c>
      <c r="D4" s="18">
        <v>4775</v>
      </c>
      <c r="I4">
        <v>7000</v>
      </c>
      <c r="J4">
        <v>200</v>
      </c>
    </row>
    <row r="5" spans="1:10" x14ac:dyDescent="0.35">
      <c r="A5">
        <v>4</v>
      </c>
      <c r="B5" s="11" t="s">
        <v>32</v>
      </c>
      <c r="C5" t="s">
        <v>33</v>
      </c>
      <c r="D5" s="18">
        <v>4441</v>
      </c>
      <c r="I5">
        <v>9000</v>
      </c>
      <c r="J5">
        <v>250</v>
      </c>
    </row>
    <row r="6" spans="1:10" x14ac:dyDescent="0.35">
      <c r="A6">
        <v>5</v>
      </c>
      <c r="B6" s="11" t="s">
        <v>34</v>
      </c>
      <c r="C6" t="s">
        <v>35</v>
      </c>
      <c r="D6" s="18">
        <v>19889</v>
      </c>
      <c r="I6">
        <v>11000</v>
      </c>
      <c r="J6">
        <v>300</v>
      </c>
    </row>
    <row r="7" spans="1:10" x14ac:dyDescent="0.35">
      <c r="A7">
        <v>6</v>
      </c>
      <c r="B7" s="11" t="s">
        <v>36</v>
      </c>
      <c r="C7" t="s">
        <v>37</v>
      </c>
      <c r="D7" s="18">
        <v>8835</v>
      </c>
      <c r="I7">
        <v>13000</v>
      </c>
      <c r="J7">
        <v>350</v>
      </c>
    </row>
    <row r="8" spans="1:10" x14ac:dyDescent="0.35">
      <c r="A8">
        <v>7</v>
      </c>
      <c r="B8" s="11" t="s">
        <v>40</v>
      </c>
      <c r="C8" t="s">
        <v>41</v>
      </c>
      <c r="D8" s="18">
        <v>16534</v>
      </c>
      <c r="I8">
        <v>15000</v>
      </c>
      <c r="J8">
        <v>400</v>
      </c>
    </row>
    <row r="9" spans="1:10" x14ac:dyDescent="0.35">
      <c r="A9">
        <v>8</v>
      </c>
      <c r="B9" s="11" t="s">
        <v>42</v>
      </c>
      <c r="C9" t="s">
        <v>43</v>
      </c>
      <c r="D9" s="18">
        <v>5891</v>
      </c>
      <c r="I9">
        <v>17000</v>
      </c>
      <c r="J9">
        <v>500</v>
      </c>
    </row>
    <row r="10" spans="1:10" x14ac:dyDescent="0.35">
      <c r="A10">
        <v>9</v>
      </c>
      <c r="B10" s="11" t="s">
        <v>44</v>
      </c>
      <c r="C10" t="s">
        <v>45</v>
      </c>
      <c r="D10" s="18">
        <v>14789</v>
      </c>
      <c r="I10">
        <v>19000</v>
      </c>
      <c r="J10">
        <v>600</v>
      </c>
    </row>
    <row r="11" spans="1:10" x14ac:dyDescent="0.35">
      <c r="A11">
        <v>10</v>
      </c>
      <c r="B11" s="11" t="s">
        <v>46</v>
      </c>
      <c r="C11" t="s">
        <v>47</v>
      </c>
      <c r="D11" s="18">
        <v>9939</v>
      </c>
      <c r="I11">
        <v>21000</v>
      </c>
      <c r="J11">
        <v>700</v>
      </c>
    </row>
    <row r="12" spans="1:10" x14ac:dyDescent="0.35">
      <c r="A12">
        <v>11</v>
      </c>
      <c r="B12" s="11" t="s">
        <v>48</v>
      </c>
      <c r="C12" t="s">
        <v>49</v>
      </c>
      <c r="D12" s="18">
        <v>13373</v>
      </c>
      <c r="I12">
        <v>23000</v>
      </c>
      <c r="J12">
        <v>800</v>
      </c>
    </row>
    <row r="13" spans="1:10" x14ac:dyDescent="0.35">
      <c r="A13">
        <v>12</v>
      </c>
      <c r="B13" s="11" t="s">
        <v>50</v>
      </c>
      <c r="C13" t="s">
        <v>51</v>
      </c>
      <c r="D13" s="18">
        <v>15088</v>
      </c>
    </row>
    <row r="14" spans="1:10" x14ac:dyDescent="0.35">
      <c r="B14" s="11"/>
      <c r="D14" s="18"/>
    </row>
    <row r="15" spans="1:10" x14ac:dyDescent="0.35">
      <c r="B15" s="11"/>
      <c r="D15" s="18"/>
    </row>
    <row r="16" spans="1:10" x14ac:dyDescent="0.35">
      <c r="B16" s="11"/>
      <c r="D16" s="18"/>
    </row>
    <row r="17" spans="2:4" x14ac:dyDescent="0.35">
      <c r="B17" s="11"/>
      <c r="D17" s="18"/>
    </row>
    <row r="18" spans="2:4" x14ac:dyDescent="0.35">
      <c r="B18" s="11"/>
      <c r="D18" s="18"/>
    </row>
    <row r="19" spans="2:4" x14ac:dyDescent="0.35">
      <c r="B19" s="11"/>
      <c r="D19" s="18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89663F9CB3327468C559124A88A3051" ma:contentTypeVersion="10" ma:contentTypeDescription="Create a new document." ma:contentTypeScope="" ma:versionID="a8c8cc3ce8eab5bb8edb90f4d0abd37c">
  <xsd:schema xmlns:xsd="http://www.w3.org/2001/XMLSchema" xmlns:xs="http://www.w3.org/2001/XMLSchema" xmlns:p="http://schemas.microsoft.com/office/2006/metadata/properties" xmlns:ns2="6a7c3a38-a9af-4b30-86c4-75b220cbe522" targetNamespace="http://schemas.microsoft.com/office/2006/metadata/properties" ma:root="true" ma:fieldsID="98bb89e09685db4cc019c36a9d2f222c" ns2:_="">
    <xsd:import namespace="6a7c3a38-a9af-4b30-86c4-75b220cbe52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7c3a38-a9af-4b30-86c4-75b220cbe52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BE7C435-FAB4-4B40-AD22-211EBA0DD725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dd621c43-35fa-4f25-8117-ac6b07eb98e7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39ACF24-3C13-4C82-9A44-5FE715B561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7c3a38-a9af-4b30-86c4-75b220cbe52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4F44833-FC1B-4917-A67D-536F3AF2F7B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20</vt:i4>
      </vt:variant>
    </vt:vector>
  </HeadingPairs>
  <TitlesOfParts>
    <vt:vector size="20" baseType="lpstr">
      <vt:lpstr>SUM</vt:lpstr>
      <vt:lpstr>SUMIF(S)</vt:lpstr>
      <vt:lpstr>SUMIF(S) (2)</vt:lpstr>
      <vt:lpstr>DSUM</vt:lpstr>
      <vt:lpstr>UNIQUE</vt:lpstr>
      <vt:lpstr>IF</vt:lpstr>
      <vt:lpstr>IF2</vt:lpstr>
      <vt:lpstr>IF2b</vt:lpstr>
      <vt:lpstr>XLOO</vt:lpstr>
      <vt:lpstr>XLOO2</vt:lpstr>
      <vt:lpstr>FILTER</vt:lpstr>
      <vt:lpstr>Mitu tingimust 1</vt:lpstr>
      <vt:lpstr>Mitu tingimust 2)</vt:lpstr>
      <vt:lpstr>ROUND</vt:lpstr>
      <vt:lpstr>TIME</vt:lpstr>
      <vt:lpstr>TIME 2</vt:lpstr>
      <vt:lpstr>TIME 3</vt:lpstr>
      <vt:lpstr>TEXT</vt:lpstr>
      <vt:lpstr>TEXT2</vt:lpstr>
      <vt:lpstr>TEXT3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Asko Uri</dc:creator>
  <cp:lastModifiedBy>Asko Uri</cp:lastModifiedBy>
  <dcterms:created xsi:type="dcterms:W3CDTF">2014-12-21T09:28:48Z</dcterms:created>
  <dcterms:modified xsi:type="dcterms:W3CDTF">2025-09-12T14:09:21Z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0x010100689663F9CB3327468C559124A88A3051</vt:lpwstr>
  </property>
</Properties>
</file>