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C:\_E-KURSUSED-09-10-19\Exceli edasijõudnute koolitus 2019\töövihikud-materjalid\puhtad\"/>
    </mc:Choice>
  </mc:AlternateContent>
  <xr:revisionPtr revIDLastSave="0" documentId="13_ncr:1_{E57B23FC-40D3-41EA-9B2B-81AFC9A9E1FC}" xr6:coauthVersionLast="45" xr6:coauthVersionMax="45" xr10:uidLastSave="{00000000-0000-0000-0000-000000000000}"/>
  <bookViews>
    <workbookView xWindow="-110" yWindow="-110" windowWidth="19420" windowHeight="11020" tabRatio="786" xr2:uid="{00000000-000D-0000-FFFF-FFFF00000000}"/>
  </bookViews>
  <sheets>
    <sheet name="SUM" sheetId="8" r:id="rId1"/>
    <sheet name="SUMIF(S)" sheetId="1" r:id="rId2"/>
    <sheet name="DSUM" sheetId="9" r:id="rId3"/>
    <sheet name="IF" sheetId="12" r:id="rId4"/>
    <sheet name="IF2" sheetId="10" r:id="rId5"/>
    <sheet name="IF2b" sheetId="27" r:id="rId6"/>
    <sheet name="VLOO" sheetId="19" r:id="rId7"/>
    <sheet name="VLOO2" sheetId="21" r:id="rId8"/>
    <sheet name="INDEX MATCH" sheetId="24" r:id="rId9"/>
    <sheet name="RAND" sheetId="17" r:id="rId10"/>
    <sheet name="ROUND" sheetId="22" r:id="rId11"/>
    <sheet name="TIME" sheetId="28" r:id="rId12"/>
    <sheet name="TIME 2" sheetId="29" r:id="rId13"/>
    <sheet name="TEXT" sheetId="16" r:id="rId14"/>
    <sheet name="TEXT2" sheetId="14" r:id="rId15"/>
    <sheet name="TEXT3" sheetId="23" r:id="rId16"/>
    <sheet name="MASSIIVI VALEM" sheetId="26" r:id="rId17"/>
  </sheets>
  <definedNames>
    <definedName name="_xlnm._FilterDatabase" localSheetId="2" hidden="1">DSUM!$B$1:$D$1</definedName>
    <definedName name="_xlnm._FilterDatabase" localSheetId="0" hidden="1">SUM!$B$1:$D$1</definedName>
    <definedName name="_xlnm._FilterDatabase" localSheetId="1" hidden="1">'SUMIF(S)'!$B$1:$D$1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8" l="1"/>
  <c r="G4" i="8" l="1"/>
  <c r="G5" i="8"/>
  <c r="E2" i="17" l="1"/>
  <c r="E7" i="26" l="1"/>
  <c r="E6" i="26"/>
  <c r="G4" i="24" l="1"/>
  <c r="G5" i="24"/>
  <c r="G6" i="24"/>
  <c r="G7" i="24"/>
  <c r="G8" i="24"/>
  <c r="G9" i="24"/>
  <c r="G10" i="24"/>
  <c r="G11" i="24"/>
  <c r="G12" i="24"/>
  <c r="G13" i="24"/>
  <c r="G14" i="24"/>
  <c r="G15" i="24"/>
  <c r="G16" i="24"/>
  <c r="G17" i="24"/>
  <c r="G3" i="24"/>
  <c r="H4" i="24"/>
  <c r="H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3" i="24"/>
  <c r="K4" i="24"/>
  <c r="K5" i="24"/>
  <c r="K6" i="24"/>
  <c r="K7" i="24"/>
  <c r="K8" i="24"/>
  <c r="K9" i="24"/>
  <c r="K10" i="24"/>
  <c r="K11" i="24"/>
  <c r="K12" i="24"/>
  <c r="K13" i="24"/>
  <c r="K14" i="24"/>
  <c r="K15" i="24"/>
  <c r="K16" i="24"/>
  <c r="K17" i="24"/>
  <c r="K3" i="24"/>
  <c r="C3" i="23" l="1"/>
  <c r="C4" i="23"/>
  <c r="C5" i="23"/>
  <c r="C6" i="23"/>
  <c r="C7" i="23"/>
  <c r="C8" i="23"/>
  <c r="C9" i="23"/>
  <c r="C10" i="23"/>
  <c r="C11" i="23"/>
  <c r="C2" i="23"/>
  <c r="D13" i="23" l="1"/>
  <c r="D9" i="22" l="1"/>
  <c r="E9" i="22" l="1"/>
  <c r="G2" i="12" l="1"/>
</calcChain>
</file>

<file path=xl/sharedStrings.xml><?xml version="1.0" encoding="utf-8"?>
<sst xmlns="http://schemas.openxmlformats.org/spreadsheetml/2006/main" count="548" uniqueCount="180">
  <si>
    <t>Mustik</t>
  </si>
  <si>
    <t>Täpi</t>
  </si>
  <si>
    <t>Kirjak</t>
  </si>
  <si>
    <t>Mooni</t>
  </si>
  <si>
    <t>Maasik</t>
  </si>
  <si>
    <t>Muhvi</t>
  </si>
  <si>
    <t>Aarem</t>
  </si>
  <si>
    <t>Soovik</t>
  </si>
  <si>
    <t>Bianka</t>
  </si>
  <si>
    <t>Patsu</t>
  </si>
  <si>
    <t>Ehti</t>
  </si>
  <si>
    <t>Pidu</t>
  </si>
  <si>
    <t>Kriti</t>
  </si>
  <si>
    <t>Väli</t>
  </si>
  <si>
    <t>Leele</t>
  </si>
  <si>
    <t>Müstik</t>
  </si>
  <si>
    <t>Helta</t>
  </si>
  <si>
    <t>Maakari</t>
  </si>
  <si>
    <t>Punane kari</t>
  </si>
  <si>
    <t>Holstein</t>
  </si>
  <si>
    <t>+</t>
  </si>
  <si>
    <t>=</t>
  </si>
  <si>
    <t>Nr</t>
  </si>
  <si>
    <t>Adeele</t>
  </si>
  <si>
    <t>Ilves</t>
  </si>
  <si>
    <t>Anastasia</t>
  </si>
  <si>
    <t>Kaasik</t>
  </si>
  <si>
    <t>Artjom</t>
  </si>
  <si>
    <t>Kallas</t>
  </si>
  <si>
    <t>Artur</t>
  </si>
  <si>
    <t>Karu</t>
  </si>
  <si>
    <t>Daniel</t>
  </si>
  <si>
    <t>Kask</t>
  </si>
  <si>
    <t>Elisabeth</t>
  </si>
  <si>
    <t>Kivi</t>
  </si>
  <si>
    <t>Emily</t>
  </si>
  <si>
    <t>Koppel</t>
  </si>
  <si>
    <t>Emma</t>
  </si>
  <si>
    <t>Kukk</t>
  </si>
  <si>
    <t>Gregor</t>
  </si>
  <si>
    <t>Kuusk</t>
  </si>
  <si>
    <t>Grete</t>
  </si>
  <si>
    <t>Kütt</t>
  </si>
  <si>
    <t>Helena</t>
  </si>
  <si>
    <t>Lepik</t>
  </si>
  <si>
    <t>Johannes</t>
  </si>
  <si>
    <t>Lepp</t>
  </si>
  <si>
    <t>Karl</t>
  </si>
  <si>
    <t>Liiv</t>
  </si>
  <si>
    <t>Kaspar</t>
  </si>
  <si>
    <t>Luik</t>
  </si>
  <si>
    <t>Kristofer</t>
  </si>
  <si>
    <t>Mets</t>
  </si>
  <si>
    <t>Liisa</t>
  </si>
  <si>
    <t>Mägi</t>
  </si>
  <si>
    <t>Maksim</t>
  </si>
  <si>
    <t>Oja</t>
  </si>
  <si>
    <t>Markus</t>
  </si>
  <si>
    <t>Pärn</t>
  </si>
  <si>
    <t>Martin</t>
  </si>
  <si>
    <t>Rebane</t>
  </si>
  <si>
    <t>Mattias</t>
  </si>
  <si>
    <t>Saar</t>
  </si>
  <si>
    <t>Milana</t>
  </si>
  <si>
    <t>Tamm</t>
  </si>
  <si>
    <t>Mirtel</t>
  </si>
  <si>
    <t>Vaher</t>
  </si>
  <si>
    <t>Rasmus</t>
  </si>
  <si>
    <t>Teder</t>
  </si>
  <si>
    <t>Robert</t>
  </si>
  <si>
    <t>Lõhmus</t>
  </si>
  <si>
    <t>Sebastian</t>
  </si>
  <si>
    <t>Leppik</t>
  </si>
  <si>
    <t>Sofia</t>
  </si>
  <si>
    <t>Mölder</t>
  </si>
  <si>
    <t>g45f83kln56</t>
  </si>
  <si>
    <t>-</t>
  </si>
  <si>
    <t>ADEELE ILVES</t>
  </si>
  <si>
    <t>ANASTASIA KAASIK</t>
  </si>
  <si>
    <t>ARTUR KARU</t>
  </si>
  <si>
    <t>DANIEL KASK</t>
  </si>
  <si>
    <t>EMILY KOPPEL</t>
  </si>
  <si>
    <t>EMMA KUKK</t>
  </si>
  <si>
    <t>GREGOR KUUSK</t>
  </si>
  <si>
    <t>GRETE KÜTT</t>
  </si>
  <si>
    <t>ARTJOM kalLAS</t>
  </si>
  <si>
    <t>ELsaBETH KIVI</t>
  </si>
  <si>
    <t>Adeele   Ilves</t>
  </si>
  <si>
    <t xml:space="preserve">   Anastasia Kaasik</t>
  </si>
  <si>
    <t xml:space="preserve">     Artjom Kallas</t>
  </si>
  <si>
    <t xml:space="preserve"> Artur      Karu</t>
  </si>
  <si>
    <t>AdEEle   Ilves</t>
  </si>
  <si>
    <t xml:space="preserve">   aNASTasia Kaasik</t>
  </si>
  <si>
    <t xml:space="preserve">     ArtjOM Kallas</t>
  </si>
  <si>
    <t xml:space="preserve"> Artur      KARU</t>
  </si>
  <si>
    <t>G45F83KLN56</t>
  </si>
  <si>
    <t>Mäger</t>
  </si>
  <si>
    <t>Kiviäär</t>
  </si>
  <si>
    <t>Ööbik</t>
  </si>
  <si>
    <t>KOKKU</t>
  </si>
  <si>
    <t>ISNUMBER</t>
  </si>
  <si>
    <t>SEARCH (FIND)</t>
  </si>
  <si>
    <t>Kukkõ</t>
  </si>
  <si>
    <t>Tallinn office</t>
  </si>
  <si>
    <t>Tartu office</t>
  </si>
  <si>
    <t>Pärnu office</t>
  </si>
  <si>
    <t>Email</t>
  </si>
  <si>
    <t>A</t>
  </si>
  <si>
    <t>B</t>
  </si>
  <si>
    <t>C</t>
  </si>
  <si>
    <t>Lehma nimi</t>
  </si>
  <si>
    <t>Vanus</t>
  </si>
  <si>
    <t>Tõug</t>
  </si>
  <si>
    <t>Liitreid kokku</t>
  </si>
  <si>
    <t>Piima kokku</t>
  </si>
  <si>
    <t>Keskmine vanus</t>
  </si>
  <si>
    <t>Lehmi kokku</t>
  </si>
  <si>
    <t>Holstein, 5-8 a</t>
  </si>
  <si>
    <t>algab "m-ga"</t>
  </si>
  <si>
    <t>Holstein VÕI Maakari</t>
  </si>
  <si>
    <t>Holstein ja Maakari</t>
  </si>
  <si>
    <t>Punane kari, üle 7500 l</t>
  </si>
  <si>
    <t>Holstein, 3-8 a</t>
  </si>
  <si>
    <t>Võrrand</t>
  </si>
  <si>
    <t>Vastus</t>
  </si>
  <si>
    <t>Tagasiside</t>
  </si>
  <si>
    <t>Õige vastus</t>
  </si>
  <si>
    <t>Eesnimi</t>
  </si>
  <si>
    <t>Perenimi</t>
  </si>
  <si>
    <t>Amet</t>
  </si>
  <si>
    <t>Kontor</t>
  </si>
  <si>
    <t>Müügireiting</t>
  </si>
  <si>
    <t>Palk</t>
  </si>
  <si>
    <t>Preemia</t>
  </si>
  <si>
    <t>Programmeerija</t>
  </si>
  <si>
    <t>Projektijuht</t>
  </si>
  <si>
    <t>Müügijuht</t>
  </si>
  <si>
    <t>Müük</t>
  </si>
  <si>
    <t>Jaanuar</t>
  </si>
  <si>
    <t>Veebruar</t>
  </si>
  <si>
    <t>Märts</t>
  </si>
  <si>
    <t>Aprill</t>
  </si>
  <si>
    <t>Mai</t>
  </si>
  <si>
    <t>Ümardus</t>
  </si>
  <si>
    <t>Kuu müük kokkku</t>
  </si>
  <si>
    <t>Toode</t>
  </si>
  <si>
    <t>Kogus</t>
  </si>
  <si>
    <t>Hind</t>
  </si>
  <si>
    <t>Käive</t>
  </si>
  <si>
    <t>Müügikäive kokku:</t>
  </si>
  <si>
    <t>Suurim kogus:</t>
  </si>
  <si>
    <t>Tänane kuupäev:</t>
  </si>
  <si>
    <t>Hetke kellaaeg:</t>
  </si>
  <si>
    <t>Päevi tähtajani:</t>
  </si>
  <si>
    <t>Tunde, minuteid ja sekundeid tähtajani:</t>
  </si>
  <si>
    <t>Projekti tähtaeg:</t>
  </si>
  <si>
    <t>Kuu</t>
  </si>
  <si>
    <t>Aasta</t>
  </si>
  <si>
    <t>Nädalapäev</t>
  </si>
  <si>
    <t>Tunnid</t>
  </si>
  <si>
    <t>Minutid</t>
  </si>
  <si>
    <t>Sekundid</t>
  </si>
  <si>
    <t>Kuupäeva nr</t>
  </si>
  <si>
    <t>"x päeva ja x tundi tähtajani":</t>
  </si>
  <si>
    <t>Kokku tunde / minuteid tähtajani:</t>
  </si>
  <si>
    <t>Müügi-reiting</t>
  </si>
  <si>
    <t>Nädala number</t>
  </si>
  <si>
    <t>COUNTIF</t>
  </si>
  <si>
    <t>preemia 1</t>
  </si>
  <si>
    <t>preemia 2</t>
  </si>
  <si>
    <t>preemia 3</t>
  </si>
  <si>
    <t>preemia 4</t>
  </si>
  <si>
    <t>Salasõna</t>
  </si>
  <si>
    <t>Kokku piima Holsteini tõug</t>
  </si>
  <si>
    <t>Keskmine Holsteini tõu vanus</t>
  </si>
  <si>
    <t>Kokku Holsteini lehmi</t>
  </si>
  <si>
    <t>sisaldab "kari"</t>
  </si>
  <si>
    <t xml:space="preserve">Tõug </t>
  </si>
  <si>
    <t>Programjuhtmeerija</t>
  </si>
  <si>
    <t>Projektijht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</si>
</sst>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€&quot;"/>
    <numFmt numFmtId="165" formatCode="#,##0\ &quot;€&quot;"/>
    <numFmt numFmtId="166" formatCode="#,##0.000000000\ &quot;€&quot;"/>
    <numFmt numFmtId="167" formatCode="_-* #,##0_-;\-* #,##0_-;_-* &quot;-&quot;??_-;_-@_-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theme="0" tint="-0.499984740745262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Border="1"/>
    <xf numFmtId="0" fontId="0" fillId="0" borderId="0" xfId="0" applyFont="1" applyBorder="1"/>
    <xf numFmtId="1" fontId="0" fillId="0" borderId="0" xfId="0" applyNumberFormat="1"/>
    <xf numFmtId="0" fontId="0" fillId="0" borderId="0" xfId="0" applyAlignment="1">
      <alignment wrapText="1"/>
    </xf>
    <xf numFmtId="0" fontId="2" fillId="0" borderId="0" xfId="0" applyFont="1"/>
    <xf numFmtId="4" fontId="0" fillId="0" borderId="0" xfId="0" applyNumberFormat="1"/>
    <xf numFmtId="4" fontId="0" fillId="0" borderId="0" xfId="0" applyNumberFormat="1" applyAlignment="1">
      <alignment wrapText="1"/>
    </xf>
    <xf numFmtId="0" fontId="0" fillId="0" borderId="1" xfId="0" applyBorder="1"/>
    <xf numFmtId="3" fontId="0" fillId="0" borderId="1" xfId="0" applyNumberFormat="1" applyBorder="1"/>
    <xf numFmtId="0" fontId="0" fillId="0" borderId="1" xfId="0" applyFont="1" applyBorder="1"/>
    <xf numFmtId="3" fontId="0" fillId="0" borderId="1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164" fontId="0" fillId="0" borderId="0" xfId="0" applyNumberFormat="1"/>
    <xf numFmtId="0" fontId="0" fillId="0" borderId="0" xfId="0" applyFont="1" applyFill="1" applyBorder="1"/>
    <xf numFmtId="0" fontId="3" fillId="0" borderId="0" xfId="0" applyFont="1" applyAlignment="1"/>
    <xf numFmtId="0" fontId="0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165" fontId="0" fillId="0" borderId="0" xfId="0" applyNumberFormat="1"/>
    <xf numFmtId="16" fontId="3" fillId="0" borderId="1" xfId="0" applyNumberFormat="1" applyFont="1" applyBorder="1"/>
    <xf numFmtId="3" fontId="3" fillId="0" borderId="1" xfId="0" applyNumberFormat="1" applyFont="1" applyBorder="1"/>
    <xf numFmtId="3" fontId="0" fillId="0" borderId="0" xfId="0" applyNumberFormat="1"/>
    <xf numFmtId="0" fontId="0" fillId="2" borderId="1" xfId="0" applyFill="1" applyBorder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right"/>
    </xf>
    <xf numFmtId="0" fontId="7" fillId="0" borderId="0" xfId="0" applyFont="1"/>
    <xf numFmtId="166" fontId="0" fillId="0" borderId="0" xfId="0" applyNumberFormat="1"/>
    <xf numFmtId="16" fontId="0" fillId="0" borderId="0" xfId="0" applyNumberFormat="1"/>
    <xf numFmtId="0" fontId="1" fillId="0" borderId="0" xfId="0" applyFont="1" applyAlignment="1">
      <alignment horizontal="right"/>
    </xf>
    <xf numFmtId="0" fontId="1" fillId="0" borderId="0" xfId="0" applyFont="1"/>
    <xf numFmtId="22" fontId="1" fillId="0" borderId="0" xfId="0" applyNumberFormat="1" applyFont="1" applyAlignment="1">
      <alignment horizontal="left"/>
    </xf>
    <xf numFmtId="14" fontId="0" fillId="0" borderId="1" xfId="0" applyNumberFormat="1" applyBorder="1"/>
    <xf numFmtId="0" fontId="8" fillId="0" borderId="1" xfId="0" applyFont="1" applyBorder="1"/>
    <xf numFmtId="2" fontId="0" fillId="0" borderId="0" xfId="0" applyNumberFormat="1"/>
    <xf numFmtId="167" fontId="0" fillId="0" borderId="2" xfId="1" applyNumberFormat="1" applyFont="1" applyBorder="1"/>
    <xf numFmtId="0" fontId="5" fillId="0" borderId="0" xfId="0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 vertical="center"/>
    </xf>
  </cellXfs>
  <cellStyles count="2">
    <cellStyle name="Koma" xfId="1" builtinId="3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zoomScale="130" zoomScaleNormal="130" workbookViewId="0">
      <selection activeCell="F11" sqref="F11"/>
    </sheetView>
  </sheetViews>
  <sheetFormatPr defaultRowHeight="14.5" x14ac:dyDescent="0.35"/>
  <cols>
    <col min="1" max="1" width="11.26953125" bestFit="1" customWidth="1"/>
    <col min="2" max="2" width="6.36328125" bestFit="1" customWidth="1"/>
    <col min="3" max="3" width="11.36328125" customWidth="1"/>
    <col min="4" max="4" width="13.1796875" bestFit="1" customWidth="1"/>
    <col min="5" max="5" width="7.81640625" customWidth="1"/>
    <col min="6" max="6" width="25.81640625" style="6" customWidth="1"/>
    <col min="7" max="7" width="25.81640625" customWidth="1"/>
    <col min="8" max="13" width="8.36328125" customWidth="1"/>
  </cols>
  <sheetData>
    <row r="1" spans="1:9" x14ac:dyDescent="0.35">
      <c r="A1" s="5" t="s">
        <v>110</v>
      </c>
      <c r="B1" s="5" t="s">
        <v>111</v>
      </c>
      <c r="C1" s="5" t="s">
        <v>112</v>
      </c>
      <c r="D1" s="5" t="s">
        <v>113</v>
      </c>
      <c r="F1"/>
    </row>
    <row r="2" spans="1:9" ht="15" thickBot="1" x14ac:dyDescent="0.4">
      <c r="A2" t="s">
        <v>6</v>
      </c>
      <c r="B2">
        <v>6</v>
      </c>
      <c r="C2" s="2" t="s">
        <v>19</v>
      </c>
      <c r="D2" s="3">
        <v>8352</v>
      </c>
      <c r="F2"/>
    </row>
    <row r="3" spans="1:9" ht="15" thickBot="1" x14ac:dyDescent="0.4">
      <c r="A3" t="s">
        <v>8</v>
      </c>
      <c r="B3">
        <v>7</v>
      </c>
      <c r="C3" s="2" t="s">
        <v>17</v>
      </c>
      <c r="D3" s="3">
        <v>5856.9</v>
      </c>
      <c r="E3" s="1"/>
      <c r="F3" t="s">
        <v>173</v>
      </c>
      <c r="G3" s="42">
        <f>SUM(D2:D5)</f>
        <v>28150</v>
      </c>
    </row>
    <row r="4" spans="1:9" x14ac:dyDescent="0.35">
      <c r="A4" t="s">
        <v>10</v>
      </c>
      <c r="B4">
        <v>6</v>
      </c>
      <c r="C4" s="2" t="s">
        <v>19</v>
      </c>
      <c r="D4" s="3">
        <v>8297</v>
      </c>
      <c r="F4" t="s">
        <v>174</v>
      </c>
      <c r="G4" s="41">
        <f>AVERAGE(B2:B5)</f>
        <v>7.25</v>
      </c>
    </row>
    <row r="5" spans="1:9" x14ac:dyDescent="0.35">
      <c r="A5" t="s">
        <v>16</v>
      </c>
      <c r="B5">
        <v>10</v>
      </c>
      <c r="C5" s="2" t="s">
        <v>17</v>
      </c>
      <c r="D5" s="3">
        <v>5644.0999999999995</v>
      </c>
      <c r="F5" t="s">
        <v>175</v>
      </c>
      <c r="G5" s="3">
        <f>COUNTA(C2:C5)</f>
        <v>4</v>
      </c>
    </row>
    <row r="6" spans="1:9" x14ac:dyDescent="0.35">
      <c r="A6" t="s">
        <v>2</v>
      </c>
      <c r="B6">
        <v>4</v>
      </c>
      <c r="C6" t="s">
        <v>18</v>
      </c>
      <c r="D6" s="3">
        <v>7586.1</v>
      </c>
      <c r="F6"/>
    </row>
    <row r="7" spans="1:9" x14ac:dyDescent="0.35">
      <c r="A7" t="s">
        <v>4</v>
      </c>
      <c r="B7">
        <v>2</v>
      </c>
      <c r="C7" s="2" t="s">
        <v>18</v>
      </c>
      <c r="D7" s="3">
        <v>7572.6</v>
      </c>
    </row>
    <row r="8" spans="1:9" x14ac:dyDescent="0.35">
      <c r="A8" t="s">
        <v>3</v>
      </c>
      <c r="B8">
        <v>3</v>
      </c>
      <c r="C8" s="2" t="s">
        <v>18</v>
      </c>
      <c r="D8" s="3">
        <v>7647.3</v>
      </c>
    </row>
    <row r="9" spans="1:9" x14ac:dyDescent="0.35">
      <c r="A9" t="s">
        <v>5</v>
      </c>
      <c r="B9">
        <v>6</v>
      </c>
      <c r="C9" s="2" t="s">
        <v>17</v>
      </c>
      <c r="D9" s="3">
        <v>5859</v>
      </c>
    </row>
    <row r="10" spans="1:9" x14ac:dyDescent="0.35">
      <c r="A10" t="s">
        <v>0</v>
      </c>
      <c r="B10">
        <v>3</v>
      </c>
      <c r="C10" s="2" t="s">
        <v>19</v>
      </c>
      <c r="D10" s="3">
        <v>8519</v>
      </c>
    </row>
    <row r="11" spans="1:9" x14ac:dyDescent="0.35">
      <c r="A11" t="s">
        <v>11</v>
      </c>
      <c r="B11">
        <v>5</v>
      </c>
      <c r="C11" s="2" t="s">
        <v>19</v>
      </c>
      <c r="D11" s="3">
        <v>8244</v>
      </c>
      <c r="F11" s="18"/>
      <c r="G11" s="18"/>
      <c r="H11" s="18"/>
      <c r="I11" s="18"/>
    </row>
    <row r="12" spans="1:9" x14ac:dyDescent="0.35">
      <c r="A12" t="s">
        <v>1</v>
      </c>
      <c r="B12">
        <v>4</v>
      </c>
      <c r="C12" s="2" t="s">
        <v>18</v>
      </c>
      <c r="D12" s="3">
        <v>7722.9000000000005</v>
      </c>
      <c r="F12"/>
    </row>
    <row r="13" spans="1:9" x14ac:dyDescent="0.35">
      <c r="C13" s="2"/>
      <c r="D13" s="3"/>
    </row>
  </sheetData>
  <sortState xmlns:xlrd2="http://schemas.microsoft.com/office/spreadsheetml/2017/richdata2" ref="A2:D12">
    <sortCondition ref="A5:A12"/>
  </sortState>
  <pageMargins left="0.7" right="0.7" top="0.75" bottom="0.75" header="0.3" footer="0.3"/>
  <pageSetup paperSize="9" orientation="portrait" verticalDpi="0" r:id="rId1"/>
  <ignoredErrors>
    <ignoredError sqref="G3:G4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4"/>
  <sheetViews>
    <sheetView zoomScale="130" zoomScaleNormal="130" workbookViewId="0">
      <selection activeCell="E7" sqref="E7"/>
    </sheetView>
  </sheetViews>
  <sheetFormatPr defaultRowHeight="14.5" x14ac:dyDescent="0.35"/>
  <cols>
    <col min="1" max="6" width="10.7265625" customWidth="1"/>
  </cols>
  <sheetData>
    <row r="1" spans="1:12" x14ac:dyDescent="0.35">
      <c r="A1" s="5" t="s">
        <v>127</v>
      </c>
      <c r="B1" s="5" t="s">
        <v>128</v>
      </c>
      <c r="C1" s="5"/>
      <c r="D1" s="5"/>
      <c r="E1" s="44" t="s">
        <v>172</v>
      </c>
    </row>
    <row r="2" spans="1:12" x14ac:dyDescent="0.35">
      <c r="A2" s="15" t="s">
        <v>27</v>
      </c>
      <c r="B2" t="s">
        <v>50</v>
      </c>
      <c r="E2" t="str">
        <f ca="1">CONCATENATE(CHAR(RANDBETWEEN(65,90))&amp;CHAR(RANDBETWEEN(65,90)) &amp; CHAR(RANDBETWEEN(65,90)) &amp; CHAR(RANDBETWEEN(65,90)),"-",RANDBETWEEN(1000,9999))</f>
        <v>VOMG-6662</v>
      </c>
      <c r="H2" t="s">
        <v>138</v>
      </c>
      <c r="I2" t="s">
        <v>139</v>
      </c>
      <c r="J2" t="s">
        <v>140</v>
      </c>
      <c r="K2" t="s">
        <v>141</v>
      </c>
      <c r="L2" t="s">
        <v>142</v>
      </c>
    </row>
    <row r="3" spans="1:12" x14ac:dyDescent="0.35">
      <c r="A3" s="15" t="s">
        <v>53</v>
      </c>
      <c r="B3" t="s">
        <v>32</v>
      </c>
      <c r="G3" s="15" t="s">
        <v>53</v>
      </c>
    </row>
    <row r="4" spans="1:12" x14ac:dyDescent="0.35">
      <c r="A4" s="15" t="s">
        <v>39</v>
      </c>
      <c r="B4" t="s">
        <v>44</v>
      </c>
      <c r="G4" s="15" t="s">
        <v>25</v>
      </c>
    </row>
    <row r="5" spans="1:12" x14ac:dyDescent="0.35">
      <c r="A5" s="15" t="s">
        <v>29</v>
      </c>
      <c r="B5" t="s">
        <v>36</v>
      </c>
      <c r="G5" s="15" t="s">
        <v>33</v>
      </c>
    </row>
    <row r="6" spans="1:12" x14ac:dyDescent="0.35">
      <c r="A6" s="15" t="s">
        <v>31</v>
      </c>
      <c r="B6" t="s">
        <v>30</v>
      </c>
      <c r="G6" s="15" t="s">
        <v>47</v>
      </c>
    </row>
    <row r="7" spans="1:12" x14ac:dyDescent="0.35">
      <c r="A7" s="15" t="s">
        <v>49</v>
      </c>
      <c r="B7" t="s">
        <v>56</v>
      </c>
      <c r="G7" s="15" t="s">
        <v>45</v>
      </c>
    </row>
    <row r="8" spans="1:12" x14ac:dyDescent="0.35">
      <c r="A8" s="15" t="s">
        <v>51</v>
      </c>
      <c r="B8" t="s">
        <v>34</v>
      </c>
      <c r="G8" s="15" t="s">
        <v>69</v>
      </c>
    </row>
    <row r="9" spans="1:12" x14ac:dyDescent="0.35">
      <c r="A9" s="15" t="s">
        <v>43</v>
      </c>
      <c r="B9" t="s">
        <v>40</v>
      </c>
      <c r="G9" s="15" t="s">
        <v>31</v>
      </c>
    </row>
    <row r="10" spans="1:12" x14ac:dyDescent="0.35">
      <c r="A10" s="15" t="s">
        <v>37</v>
      </c>
      <c r="B10" t="s">
        <v>42</v>
      </c>
      <c r="G10" s="15" t="s">
        <v>27</v>
      </c>
    </row>
    <row r="11" spans="1:12" x14ac:dyDescent="0.35">
      <c r="A11" s="15" t="s">
        <v>35</v>
      </c>
      <c r="B11" t="s">
        <v>28</v>
      </c>
      <c r="G11" s="15" t="s">
        <v>71</v>
      </c>
    </row>
    <row r="12" spans="1:12" x14ac:dyDescent="0.35">
      <c r="A12" s="15" t="s">
        <v>33</v>
      </c>
      <c r="B12" t="s">
        <v>26</v>
      </c>
    </row>
    <row r="13" spans="1:12" x14ac:dyDescent="0.35">
      <c r="A13" s="15" t="s">
        <v>47</v>
      </c>
      <c r="B13" t="s">
        <v>52</v>
      </c>
    </row>
    <row r="14" spans="1:12" x14ac:dyDescent="0.35">
      <c r="A14" s="15" t="s">
        <v>25</v>
      </c>
      <c r="B14" t="s">
        <v>46</v>
      </c>
    </row>
    <row r="15" spans="1:12" x14ac:dyDescent="0.35">
      <c r="A15" s="15" t="s">
        <v>45</v>
      </c>
      <c r="B15" t="s">
        <v>54</v>
      </c>
    </row>
    <row r="16" spans="1:12" x14ac:dyDescent="0.35">
      <c r="A16" s="15" t="s">
        <v>55</v>
      </c>
      <c r="B16" t="s">
        <v>48</v>
      </c>
    </row>
    <row r="17" spans="1:2" x14ac:dyDescent="0.35">
      <c r="A17" s="15" t="s">
        <v>41</v>
      </c>
      <c r="B17" t="s">
        <v>24</v>
      </c>
    </row>
    <row r="18" spans="1:2" x14ac:dyDescent="0.35">
      <c r="A18" s="15" t="s">
        <v>23</v>
      </c>
      <c r="B18" t="s">
        <v>38</v>
      </c>
    </row>
    <row r="19" spans="1:2" x14ac:dyDescent="0.35">
      <c r="A19" s="15"/>
    </row>
    <row r="20" spans="1:2" x14ac:dyDescent="0.35">
      <c r="A20" s="15"/>
    </row>
    <row r="21" spans="1:2" x14ac:dyDescent="0.35">
      <c r="A21" s="15"/>
    </row>
    <row r="22" spans="1:2" x14ac:dyDescent="0.35">
      <c r="A22" s="15"/>
    </row>
    <row r="23" spans="1:2" x14ac:dyDescent="0.35">
      <c r="A23" s="15"/>
    </row>
    <row r="24" spans="1:2" x14ac:dyDescent="0.35">
      <c r="A24" s="15"/>
    </row>
    <row r="25" spans="1:2" x14ac:dyDescent="0.35">
      <c r="A25" s="15"/>
    </row>
    <row r="26" spans="1:2" x14ac:dyDescent="0.35">
      <c r="A26" s="15"/>
    </row>
    <row r="27" spans="1:2" x14ac:dyDescent="0.35">
      <c r="A27" s="15"/>
    </row>
    <row r="28" spans="1:2" x14ac:dyDescent="0.35">
      <c r="A28" s="15"/>
    </row>
    <row r="29" spans="1:2" x14ac:dyDescent="0.35">
      <c r="A29" s="15"/>
    </row>
    <row r="30" spans="1:2" x14ac:dyDescent="0.35">
      <c r="A30" s="15"/>
    </row>
    <row r="31" spans="1:2" x14ac:dyDescent="0.35">
      <c r="A31" s="15"/>
    </row>
    <row r="32" spans="1:2" x14ac:dyDescent="0.35">
      <c r="A32" s="15"/>
    </row>
    <row r="33" spans="1:1" x14ac:dyDescent="0.35">
      <c r="A33" s="15"/>
    </row>
    <row r="34" spans="1:1" x14ac:dyDescent="0.35">
      <c r="A34" s="15"/>
    </row>
  </sheetData>
  <sortState xmlns:xlrd2="http://schemas.microsoft.com/office/spreadsheetml/2017/richdata2" ref="A2:C18">
    <sortCondition ref="C11"/>
  </sortState>
  <phoneticPr fontId="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4"/>
  <sheetViews>
    <sheetView zoomScale="130" zoomScaleNormal="130" workbookViewId="0">
      <selection activeCell="E11" sqref="E11"/>
    </sheetView>
  </sheetViews>
  <sheetFormatPr defaultRowHeight="14.5" x14ac:dyDescent="0.35"/>
  <cols>
    <col min="1" max="1" width="3" bestFit="1" customWidth="1"/>
    <col min="2" max="3" width="11.7265625" customWidth="1"/>
    <col min="4" max="4" width="26.6328125" customWidth="1"/>
    <col min="5" max="5" width="13.81640625" customWidth="1"/>
    <col min="6" max="6" width="10.7265625" customWidth="1"/>
  </cols>
  <sheetData>
    <row r="1" spans="1:7" x14ac:dyDescent="0.35">
      <c r="A1" s="23" t="s">
        <v>22</v>
      </c>
      <c r="B1" s="23" t="s">
        <v>127</v>
      </c>
      <c r="C1" s="23" t="s">
        <v>128</v>
      </c>
      <c r="D1" s="23" t="s">
        <v>144</v>
      </c>
      <c r="E1" s="23" t="s">
        <v>143</v>
      </c>
    </row>
    <row r="2" spans="1:7" x14ac:dyDescent="0.35">
      <c r="A2">
        <v>1</v>
      </c>
      <c r="B2" s="15" t="s">
        <v>23</v>
      </c>
      <c r="C2" t="s">
        <v>24</v>
      </c>
      <c r="D2" s="34">
        <v>21719.88955</v>
      </c>
      <c r="E2" s="16"/>
      <c r="F2" s="16"/>
    </row>
    <row r="3" spans="1:7" x14ac:dyDescent="0.35">
      <c r="A3">
        <v>2</v>
      </c>
      <c r="B3" s="15" t="s">
        <v>25</v>
      </c>
      <c r="C3" t="s">
        <v>26</v>
      </c>
      <c r="D3" s="34">
        <v>14189.2395454</v>
      </c>
      <c r="E3" s="16"/>
      <c r="F3" s="16"/>
      <c r="G3" s="15"/>
    </row>
    <row r="4" spans="1:7" x14ac:dyDescent="0.35">
      <c r="A4">
        <v>3</v>
      </c>
      <c r="B4" s="15" t="s">
        <v>27</v>
      </c>
      <c r="C4" t="s">
        <v>28</v>
      </c>
      <c r="D4" s="34">
        <v>4775.6793232230002</v>
      </c>
      <c r="E4" s="16"/>
      <c r="F4" s="16"/>
      <c r="G4" s="15"/>
    </row>
    <row r="5" spans="1:7" x14ac:dyDescent="0.35">
      <c r="A5">
        <v>4</v>
      </c>
      <c r="B5" s="15" t="s">
        <v>35</v>
      </c>
      <c r="C5" t="s">
        <v>36</v>
      </c>
      <c r="D5" s="34">
        <v>4441.7866767670002</v>
      </c>
      <c r="E5" s="16"/>
      <c r="F5" s="16"/>
      <c r="G5" s="15"/>
    </row>
    <row r="6" spans="1:7" x14ac:dyDescent="0.35">
      <c r="A6">
        <v>5</v>
      </c>
      <c r="B6" s="15" t="s">
        <v>37</v>
      </c>
      <c r="C6" t="s">
        <v>38</v>
      </c>
      <c r="D6" s="34">
        <v>7988.1232289999998</v>
      </c>
      <c r="E6" s="16"/>
      <c r="F6" s="16"/>
      <c r="G6" s="15"/>
    </row>
    <row r="7" spans="1:7" x14ac:dyDescent="0.35">
      <c r="A7">
        <v>6</v>
      </c>
      <c r="B7" s="15" t="s">
        <v>39</v>
      </c>
      <c r="C7" t="s">
        <v>40</v>
      </c>
      <c r="D7" s="34">
        <v>8835.3358442999997</v>
      </c>
      <c r="E7" s="16"/>
      <c r="F7" s="16"/>
      <c r="G7" s="15"/>
    </row>
    <row r="8" spans="1:7" x14ac:dyDescent="0.35">
      <c r="A8" s="15"/>
      <c r="D8" s="34"/>
      <c r="E8" s="16"/>
      <c r="F8" s="16"/>
      <c r="G8" s="15"/>
    </row>
    <row r="9" spans="1:7" x14ac:dyDescent="0.35">
      <c r="A9" s="15"/>
      <c r="C9" t="s">
        <v>99</v>
      </c>
      <c r="D9" s="34">
        <f>SUM(D2:D7)</f>
        <v>61950.054168689996</v>
      </c>
      <c r="E9" s="16">
        <f>SUM(E2:E7)</f>
        <v>0</v>
      </c>
      <c r="F9" s="16"/>
      <c r="G9" s="15"/>
    </row>
    <row r="10" spans="1:7" x14ac:dyDescent="0.35">
      <c r="A10" s="15"/>
      <c r="G10" s="15"/>
    </row>
    <row r="11" spans="1:7" x14ac:dyDescent="0.35">
      <c r="A11" s="15"/>
      <c r="D11" s="16"/>
      <c r="E11" s="16"/>
      <c r="G11" s="15"/>
    </row>
    <row r="12" spans="1:7" x14ac:dyDescent="0.35">
      <c r="A12" s="15"/>
      <c r="E12" s="16"/>
    </row>
    <row r="13" spans="1:7" x14ac:dyDescent="0.35">
      <c r="A13" s="15"/>
    </row>
    <row r="14" spans="1:7" x14ac:dyDescent="0.35">
      <c r="A14" s="15"/>
    </row>
    <row r="15" spans="1:7" x14ac:dyDescent="0.35">
      <c r="A15" s="15"/>
    </row>
    <row r="16" spans="1:7" x14ac:dyDescent="0.35">
      <c r="A16" s="15"/>
    </row>
    <row r="17" spans="1:1" x14ac:dyDescent="0.35">
      <c r="A17" s="15"/>
    </row>
    <row r="18" spans="1:1" x14ac:dyDescent="0.35">
      <c r="A18" s="15"/>
    </row>
    <row r="19" spans="1:1" x14ac:dyDescent="0.35">
      <c r="A19" s="15"/>
    </row>
    <row r="20" spans="1:1" x14ac:dyDescent="0.35">
      <c r="A20" s="15"/>
    </row>
    <row r="21" spans="1:1" x14ac:dyDescent="0.35">
      <c r="A21" s="15"/>
    </row>
    <row r="22" spans="1:1" x14ac:dyDescent="0.35">
      <c r="A22" s="15"/>
    </row>
    <row r="23" spans="1:1" x14ac:dyDescent="0.35">
      <c r="A23" s="15"/>
    </row>
    <row r="24" spans="1:1" x14ac:dyDescent="0.35">
      <c r="A24" s="15"/>
    </row>
    <row r="25" spans="1:1" x14ac:dyDescent="0.35">
      <c r="A25" s="15"/>
    </row>
    <row r="26" spans="1:1" x14ac:dyDescent="0.35">
      <c r="A26" s="15"/>
    </row>
    <row r="27" spans="1:1" x14ac:dyDescent="0.35">
      <c r="A27" s="15"/>
    </row>
    <row r="28" spans="1:1" x14ac:dyDescent="0.35">
      <c r="A28" s="15"/>
    </row>
    <row r="29" spans="1:1" x14ac:dyDescent="0.35">
      <c r="A29" s="15"/>
    </row>
    <row r="30" spans="1:1" x14ac:dyDescent="0.35">
      <c r="A30" s="15"/>
    </row>
    <row r="31" spans="1:1" x14ac:dyDescent="0.35">
      <c r="A31" s="15"/>
    </row>
    <row r="32" spans="1:1" x14ac:dyDescent="0.35">
      <c r="A32" s="15"/>
    </row>
    <row r="33" spans="1:1" x14ac:dyDescent="0.35">
      <c r="A33" s="15"/>
    </row>
    <row r="34" spans="1:1" x14ac:dyDescent="0.35">
      <c r="A34" s="15"/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C3611-6F22-425A-8989-F1BFABFD6223}">
  <dimension ref="B2:G9"/>
  <sheetViews>
    <sheetView showGridLines="0" zoomScale="140" zoomScaleNormal="140" workbookViewId="0">
      <selection activeCell="G9" sqref="G9"/>
    </sheetView>
  </sheetViews>
  <sheetFormatPr defaultRowHeight="14.5" x14ac:dyDescent="0.35"/>
  <cols>
    <col min="1" max="1" width="3.453125" customWidth="1"/>
    <col min="2" max="2" width="23.36328125" customWidth="1"/>
    <col min="3" max="6" width="13.36328125" customWidth="1"/>
    <col min="7" max="7" width="13.54296875" bestFit="1" customWidth="1"/>
  </cols>
  <sheetData>
    <row r="2" spans="2:7" x14ac:dyDescent="0.35">
      <c r="B2" s="8" t="s">
        <v>151</v>
      </c>
      <c r="C2" s="8" t="s">
        <v>162</v>
      </c>
      <c r="D2" s="8" t="s">
        <v>156</v>
      </c>
      <c r="E2" s="8" t="s">
        <v>157</v>
      </c>
      <c r="F2" s="8" t="s">
        <v>158</v>
      </c>
      <c r="G2" s="8" t="s">
        <v>166</v>
      </c>
    </row>
    <row r="3" spans="2:7" x14ac:dyDescent="0.35">
      <c r="B3" s="39"/>
      <c r="C3" s="8"/>
      <c r="D3" s="8"/>
      <c r="E3" s="8"/>
      <c r="F3" s="8"/>
      <c r="G3" s="8"/>
    </row>
    <row r="6" spans="2:7" x14ac:dyDescent="0.35">
      <c r="B6" s="8" t="s">
        <v>152</v>
      </c>
      <c r="C6" s="8" t="s">
        <v>159</v>
      </c>
      <c r="D6" s="8" t="s">
        <v>160</v>
      </c>
      <c r="E6" s="8" t="s">
        <v>161</v>
      </c>
    </row>
    <row r="7" spans="2:7" x14ac:dyDescent="0.35">
      <c r="B7" s="8"/>
      <c r="C7" s="8"/>
      <c r="D7" s="8"/>
      <c r="E7" s="8"/>
    </row>
    <row r="9" spans="2:7" x14ac:dyDescent="0.35">
      <c r="B9" s="35"/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CBC0A-67D4-421A-94E0-2D9EA2DC4892}">
  <dimension ref="B2:D12"/>
  <sheetViews>
    <sheetView showGridLines="0" zoomScale="130" zoomScaleNormal="130" workbookViewId="0">
      <selection activeCell="D3" sqref="D3"/>
    </sheetView>
  </sheetViews>
  <sheetFormatPr defaultColWidth="8.81640625" defaultRowHeight="14.5" x14ac:dyDescent="0.35"/>
  <cols>
    <col min="1" max="1" width="3.81640625" customWidth="1"/>
    <col min="2" max="2" width="33.26953125" customWidth="1"/>
    <col min="3" max="3" width="2.6328125" customWidth="1"/>
    <col min="4" max="4" width="35.1796875" customWidth="1"/>
  </cols>
  <sheetData>
    <row r="2" spans="2:4" x14ac:dyDescent="0.35">
      <c r="B2" s="36" t="s">
        <v>155</v>
      </c>
      <c r="C2" s="37"/>
      <c r="D2" s="38">
        <v>44160.75</v>
      </c>
    </row>
    <row r="4" spans="2:4" x14ac:dyDescent="0.35">
      <c r="B4" s="8" t="s">
        <v>153</v>
      </c>
      <c r="D4" s="8" t="s">
        <v>154</v>
      </c>
    </row>
    <row r="5" spans="2:4" x14ac:dyDescent="0.35">
      <c r="B5" s="8"/>
      <c r="D5" s="8"/>
    </row>
    <row r="7" spans="2:4" x14ac:dyDescent="0.35">
      <c r="D7" s="8" t="s">
        <v>164</v>
      </c>
    </row>
    <row r="8" spans="2:4" x14ac:dyDescent="0.35">
      <c r="D8" s="8"/>
    </row>
    <row r="11" spans="2:4" x14ac:dyDescent="0.35">
      <c r="B11" s="40" t="s">
        <v>163</v>
      </c>
    </row>
    <row r="12" spans="2:4" x14ac:dyDescent="0.35">
      <c r="B12" s="8"/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3"/>
  <sheetViews>
    <sheetView zoomScale="150" zoomScaleNormal="150" workbookViewId="0"/>
  </sheetViews>
  <sheetFormatPr defaultRowHeight="14.5" x14ac:dyDescent="0.35"/>
  <cols>
    <col min="1" max="6" width="16.7265625" customWidth="1"/>
  </cols>
  <sheetData>
    <row r="1" spans="1:4" x14ac:dyDescent="0.35">
      <c r="A1" t="s">
        <v>77</v>
      </c>
      <c r="D1" t="s">
        <v>87</v>
      </c>
    </row>
    <row r="2" spans="1:4" x14ac:dyDescent="0.35">
      <c r="A2" t="s">
        <v>78</v>
      </c>
      <c r="D2" t="s">
        <v>88</v>
      </c>
    </row>
    <row r="3" spans="1:4" x14ac:dyDescent="0.35">
      <c r="A3" t="s">
        <v>85</v>
      </c>
      <c r="D3" t="s">
        <v>89</v>
      </c>
    </row>
    <row r="4" spans="1:4" x14ac:dyDescent="0.35">
      <c r="A4" t="s">
        <v>79</v>
      </c>
      <c r="D4" t="s">
        <v>90</v>
      </c>
    </row>
    <row r="5" spans="1:4" x14ac:dyDescent="0.35">
      <c r="A5" t="s">
        <v>80</v>
      </c>
    </row>
    <row r="6" spans="1:4" x14ac:dyDescent="0.35">
      <c r="A6" t="s">
        <v>86</v>
      </c>
    </row>
    <row r="7" spans="1:4" x14ac:dyDescent="0.35">
      <c r="A7" t="s">
        <v>81</v>
      </c>
      <c r="D7" t="s">
        <v>91</v>
      </c>
    </row>
    <row r="8" spans="1:4" x14ac:dyDescent="0.35">
      <c r="A8" t="s">
        <v>82</v>
      </c>
      <c r="D8" t="s">
        <v>92</v>
      </c>
    </row>
    <row r="9" spans="1:4" x14ac:dyDescent="0.35">
      <c r="A9" t="s">
        <v>83</v>
      </c>
      <c r="D9" t="s">
        <v>93</v>
      </c>
    </row>
    <row r="10" spans="1:4" x14ac:dyDescent="0.35">
      <c r="A10" t="s">
        <v>84</v>
      </c>
      <c r="D10" t="s">
        <v>94</v>
      </c>
    </row>
    <row r="12" spans="1:4" x14ac:dyDescent="0.35">
      <c r="A12" t="s">
        <v>75</v>
      </c>
    </row>
    <row r="13" spans="1:4" x14ac:dyDescent="0.35">
      <c r="A13" t="s">
        <v>95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1"/>
  <sheetViews>
    <sheetView zoomScale="140" zoomScaleNormal="140" workbookViewId="0">
      <selection activeCell="F14" sqref="F14"/>
    </sheetView>
  </sheetViews>
  <sheetFormatPr defaultRowHeight="14.5" x14ac:dyDescent="0.35"/>
  <cols>
    <col min="1" max="1" width="3.1796875" bestFit="1" customWidth="1"/>
    <col min="2" max="2" width="9.36328125" bestFit="1" customWidth="1"/>
    <col min="3" max="3" width="9.1796875" bestFit="1" customWidth="1"/>
    <col min="4" max="4" width="15.36328125" customWidth="1"/>
  </cols>
  <sheetData>
    <row r="1" spans="1:4" x14ac:dyDescent="0.35">
      <c r="A1" s="5" t="s">
        <v>22</v>
      </c>
      <c r="B1" s="5" t="s">
        <v>127</v>
      </c>
      <c r="C1" s="5" t="s">
        <v>128</v>
      </c>
      <c r="D1" s="5" t="s">
        <v>129</v>
      </c>
    </row>
    <row r="2" spans="1:4" x14ac:dyDescent="0.35">
      <c r="A2">
        <v>1</v>
      </c>
      <c r="B2" s="15" t="s">
        <v>23</v>
      </c>
      <c r="C2" t="s">
        <v>24</v>
      </c>
      <c r="D2" t="s">
        <v>136</v>
      </c>
    </row>
    <row r="3" spans="1:4" x14ac:dyDescent="0.35">
      <c r="A3">
        <v>2</v>
      </c>
      <c r="B3" s="15" t="s">
        <v>25</v>
      </c>
      <c r="C3" t="s">
        <v>26</v>
      </c>
      <c r="D3" t="s">
        <v>134</v>
      </c>
    </row>
    <row r="4" spans="1:4" x14ac:dyDescent="0.35">
      <c r="A4">
        <v>3</v>
      </c>
      <c r="B4" s="15" t="s">
        <v>27</v>
      </c>
      <c r="C4" t="s">
        <v>28</v>
      </c>
      <c r="D4" t="s">
        <v>135</v>
      </c>
    </row>
    <row r="5" spans="1:4" x14ac:dyDescent="0.35">
      <c r="A5">
        <v>4</v>
      </c>
      <c r="B5" s="15" t="s">
        <v>29</v>
      </c>
      <c r="C5" t="s">
        <v>30</v>
      </c>
      <c r="D5" t="s">
        <v>134</v>
      </c>
    </row>
    <row r="6" spans="1:4" x14ac:dyDescent="0.35">
      <c r="A6">
        <v>5</v>
      </c>
      <c r="B6" s="15" t="s">
        <v>31</v>
      </c>
      <c r="C6" t="s">
        <v>32</v>
      </c>
      <c r="D6" t="s">
        <v>136</v>
      </c>
    </row>
    <row r="7" spans="1:4" x14ac:dyDescent="0.35">
      <c r="A7">
        <v>6</v>
      </c>
      <c r="B7" s="15" t="s">
        <v>33</v>
      </c>
      <c r="C7" t="s">
        <v>34</v>
      </c>
      <c r="D7" t="s">
        <v>135</v>
      </c>
    </row>
    <row r="8" spans="1:4" x14ac:dyDescent="0.35">
      <c r="A8">
        <v>7</v>
      </c>
      <c r="B8" s="15" t="s">
        <v>35</v>
      </c>
      <c r="C8" t="s">
        <v>36</v>
      </c>
      <c r="D8" t="s">
        <v>134</v>
      </c>
    </row>
    <row r="9" spans="1:4" x14ac:dyDescent="0.35">
      <c r="A9">
        <v>8</v>
      </c>
      <c r="B9" s="15" t="s">
        <v>37</v>
      </c>
      <c r="C9" t="s">
        <v>38</v>
      </c>
      <c r="D9" t="s">
        <v>135</v>
      </c>
    </row>
    <row r="10" spans="1:4" x14ac:dyDescent="0.35">
      <c r="A10">
        <v>9</v>
      </c>
      <c r="B10" s="15" t="s">
        <v>39</v>
      </c>
      <c r="C10" t="s">
        <v>40</v>
      </c>
      <c r="D10" t="s">
        <v>136</v>
      </c>
    </row>
    <row r="11" spans="1:4" x14ac:dyDescent="0.35">
      <c r="A11">
        <v>10</v>
      </c>
      <c r="B11" s="15" t="s">
        <v>41</v>
      </c>
      <c r="C11" t="s">
        <v>42</v>
      </c>
      <c r="D11" t="s">
        <v>134</v>
      </c>
    </row>
    <row r="12" spans="1:4" x14ac:dyDescent="0.35">
      <c r="B12" s="15"/>
    </row>
    <row r="13" spans="1:4" x14ac:dyDescent="0.35">
      <c r="B13" s="15"/>
    </row>
    <row r="14" spans="1:4" x14ac:dyDescent="0.35">
      <c r="B14" s="15"/>
    </row>
    <row r="15" spans="1:4" x14ac:dyDescent="0.35">
      <c r="B15" s="15"/>
    </row>
    <row r="16" spans="1:4" x14ac:dyDescent="0.35">
      <c r="B16" s="15"/>
    </row>
    <row r="17" spans="2:2" x14ac:dyDescent="0.35">
      <c r="B17" s="15"/>
    </row>
    <row r="18" spans="2:2" x14ac:dyDescent="0.35">
      <c r="B18" s="15"/>
    </row>
    <row r="19" spans="2:2" x14ac:dyDescent="0.35">
      <c r="B19" s="15"/>
    </row>
    <row r="20" spans="2:2" x14ac:dyDescent="0.35">
      <c r="B20" s="15"/>
    </row>
    <row r="21" spans="2:2" x14ac:dyDescent="0.35">
      <c r="B21" s="15"/>
    </row>
    <row r="22" spans="2:2" x14ac:dyDescent="0.35">
      <c r="B22" s="15"/>
    </row>
    <row r="23" spans="2:2" x14ac:dyDescent="0.35">
      <c r="B23" s="15"/>
    </row>
    <row r="24" spans="2:2" x14ac:dyDescent="0.35">
      <c r="B24" s="15"/>
    </row>
    <row r="25" spans="2:2" x14ac:dyDescent="0.35">
      <c r="B25" s="15"/>
    </row>
    <row r="26" spans="2:2" x14ac:dyDescent="0.35">
      <c r="B26" s="15"/>
    </row>
    <row r="27" spans="2:2" x14ac:dyDescent="0.35">
      <c r="B27" s="15"/>
    </row>
    <row r="28" spans="2:2" x14ac:dyDescent="0.35">
      <c r="B28" s="15"/>
    </row>
    <row r="29" spans="2:2" x14ac:dyDescent="0.35">
      <c r="B29" s="15"/>
    </row>
    <row r="30" spans="2:2" x14ac:dyDescent="0.35">
      <c r="B30" s="15"/>
    </row>
    <row r="31" spans="2:2" x14ac:dyDescent="0.35">
      <c r="B31" s="15"/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3"/>
  <sheetViews>
    <sheetView zoomScale="115" zoomScaleNormal="115" workbookViewId="0">
      <selection activeCell="C1" sqref="C1"/>
    </sheetView>
  </sheetViews>
  <sheetFormatPr defaultRowHeight="14.5" x14ac:dyDescent="0.35"/>
  <cols>
    <col min="1" max="2" width="22.1796875" customWidth="1"/>
    <col min="3" max="3" width="29.7265625" customWidth="1"/>
    <col min="4" max="4" width="18.6328125" customWidth="1"/>
  </cols>
  <sheetData>
    <row r="1" spans="1:4" x14ac:dyDescent="0.35">
      <c r="A1" s="5" t="s">
        <v>127</v>
      </c>
      <c r="B1" s="5" t="s">
        <v>128</v>
      </c>
      <c r="C1" s="5" t="s">
        <v>106</v>
      </c>
    </row>
    <row r="2" spans="1:4" x14ac:dyDescent="0.35">
      <c r="A2" s="15" t="s">
        <v>23</v>
      </c>
      <c r="B2" t="s">
        <v>24</v>
      </c>
      <c r="C2" t="str">
        <f>CONCATENATE(A2,".",B2,"@firmanimi.ee")</f>
        <v>Adeele.Ilves@firmanimi.ee</v>
      </c>
    </row>
    <row r="3" spans="1:4" x14ac:dyDescent="0.35">
      <c r="A3" s="15" t="s">
        <v>25</v>
      </c>
      <c r="B3" t="s">
        <v>98</v>
      </c>
      <c r="C3" t="str">
        <f t="shared" ref="C3:C11" si="0">CONCATENATE(A3,".",B3,"@firmanimi.ee")</f>
        <v>Anastasia.Ööbik@firmanimi.ee</v>
      </c>
    </row>
    <row r="4" spans="1:4" x14ac:dyDescent="0.35">
      <c r="A4" s="15" t="s">
        <v>37</v>
      </c>
      <c r="B4" t="s">
        <v>96</v>
      </c>
      <c r="C4" t="str">
        <f t="shared" si="0"/>
        <v>Emma.Mäger@firmanimi.ee</v>
      </c>
    </row>
    <row r="5" spans="1:4" x14ac:dyDescent="0.35">
      <c r="A5" s="15" t="s">
        <v>29</v>
      </c>
      <c r="B5" t="s">
        <v>30</v>
      </c>
      <c r="C5" t="str">
        <f t="shared" si="0"/>
        <v>Artur.Karu@firmanimi.ee</v>
      </c>
    </row>
    <row r="6" spans="1:4" x14ac:dyDescent="0.35">
      <c r="A6" s="15" t="s">
        <v>31</v>
      </c>
      <c r="B6" t="s">
        <v>32</v>
      </c>
      <c r="C6" t="str">
        <f t="shared" si="0"/>
        <v>Daniel.Kask@firmanimi.ee</v>
      </c>
    </row>
    <row r="7" spans="1:4" x14ac:dyDescent="0.35">
      <c r="A7" s="15" t="s">
        <v>33</v>
      </c>
      <c r="B7" t="s">
        <v>97</v>
      </c>
      <c r="C7" t="str">
        <f t="shared" si="0"/>
        <v>Elisabeth.Kiviäär@firmanimi.ee</v>
      </c>
    </row>
    <row r="8" spans="1:4" x14ac:dyDescent="0.35">
      <c r="A8" s="15" t="s">
        <v>35</v>
      </c>
      <c r="B8" t="s">
        <v>54</v>
      </c>
      <c r="C8" t="str">
        <f t="shared" si="0"/>
        <v>Emily.Mägi@firmanimi.ee</v>
      </c>
    </row>
    <row r="9" spans="1:4" x14ac:dyDescent="0.35">
      <c r="A9" s="15" t="s">
        <v>37</v>
      </c>
      <c r="B9" t="s">
        <v>102</v>
      </c>
      <c r="C9" t="str">
        <f t="shared" si="0"/>
        <v>Emma.Kukkõ@firmanimi.ee</v>
      </c>
    </row>
    <row r="10" spans="1:4" x14ac:dyDescent="0.35">
      <c r="A10" s="15" t="s">
        <v>39</v>
      </c>
      <c r="B10" t="s">
        <v>40</v>
      </c>
      <c r="C10" t="str">
        <f t="shared" si="0"/>
        <v>Gregor.Kuusk@firmanimi.ee</v>
      </c>
    </row>
    <row r="11" spans="1:4" x14ac:dyDescent="0.35">
      <c r="A11" s="15" t="s">
        <v>41</v>
      </c>
      <c r="B11" t="s">
        <v>42</v>
      </c>
      <c r="C11" t="str">
        <f t="shared" si="0"/>
        <v>Grete.Kütt@firmanimi.ee</v>
      </c>
    </row>
    <row r="13" spans="1:4" x14ac:dyDescent="0.35">
      <c r="D13" s="28" t="str">
        <f>SUBSTITUTE(SUBSTITUTE(SUBSTITUTE(SUBSTITUTE(SUBSTITUTE(SUBSTITUTE(SUBSTITUTE(SUBSTITUTE(SUBSTITUTE(SUBSTITUTE(SUBSTITUTE(SUBSTITUTE(C13,"ä","a"),"ö","o"),"ü","u"),"õ","o"),"ž","z"),"š","s"),"Ä","A"),"Ö","O"),"Ü","U"),"Õ","O"),"Ž","Z"),"Š","S")</f>
        <v/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4B003-2906-4631-9FF6-7B7A5B84CE52}">
  <dimension ref="A1:E7"/>
  <sheetViews>
    <sheetView zoomScale="140" zoomScaleNormal="140" workbookViewId="0">
      <selection activeCell="D10" sqref="D10"/>
    </sheetView>
  </sheetViews>
  <sheetFormatPr defaultRowHeight="14.5" x14ac:dyDescent="0.35"/>
  <cols>
    <col min="4" max="4" width="13.1796875" bestFit="1" customWidth="1"/>
    <col min="5" max="5" width="12.26953125" customWidth="1"/>
  </cols>
  <sheetData>
    <row r="1" spans="1:5" x14ac:dyDescent="0.35">
      <c r="A1" t="s">
        <v>145</v>
      </c>
      <c r="B1" s="33" t="s">
        <v>146</v>
      </c>
      <c r="C1" s="33" t="s">
        <v>147</v>
      </c>
      <c r="D1" s="19" t="s">
        <v>148</v>
      </c>
    </row>
    <row r="2" spans="1:5" x14ac:dyDescent="0.35">
      <c r="A2" t="s">
        <v>107</v>
      </c>
      <c r="B2" s="33">
        <v>22</v>
      </c>
      <c r="C2" s="33">
        <v>2</v>
      </c>
      <c r="D2" s="19">
        <v>44</v>
      </c>
    </row>
    <row r="3" spans="1:5" x14ac:dyDescent="0.35">
      <c r="A3" t="s">
        <v>108</v>
      </c>
      <c r="B3" s="33">
        <v>33</v>
      </c>
      <c r="C3" s="33">
        <v>5</v>
      </c>
      <c r="D3" s="19">
        <v>165</v>
      </c>
    </row>
    <row r="4" spans="1:5" x14ac:dyDescent="0.35">
      <c r="A4" t="s">
        <v>109</v>
      </c>
      <c r="B4" s="33">
        <v>44</v>
      </c>
      <c r="C4" s="33">
        <v>7</v>
      </c>
      <c r="D4" s="19">
        <v>308</v>
      </c>
    </row>
    <row r="6" spans="1:5" x14ac:dyDescent="0.35">
      <c r="C6" s="32" t="s">
        <v>149</v>
      </c>
      <c r="E6">
        <f>SUM(D2:D4)</f>
        <v>517</v>
      </c>
    </row>
    <row r="7" spans="1:5" x14ac:dyDescent="0.35">
      <c r="C7" s="32" t="s">
        <v>150</v>
      </c>
      <c r="E7">
        <f>MAX(B2:B4)</f>
        <v>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zoomScale="120" zoomScaleNormal="120" workbookViewId="0">
      <selection activeCell="E12" sqref="E12"/>
    </sheetView>
  </sheetViews>
  <sheetFormatPr defaultRowHeight="14.5" x14ac:dyDescent="0.35"/>
  <cols>
    <col min="1" max="1" width="11.26953125" bestFit="1" customWidth="1"/>
    <col min="2" max="2" width="6.36328125" bestFit="1" customWidth="1"/>
    <col min="3" max="3" width="11.36328125" customWidth="1"/>
    <col min="4" max="4" width="13.1796875" bestFit="1" customWidth="1"/>
    <col min="5" max="5" width="5.81640625" customWidth="1"/>
    <col min="6" max="6" width="16.08984375" customWidth="1"/>
    <col min="7" max="7" width="13.6328125" style="6" customWidth="1"/>
    <col min="8" max="9" width="13.6328125" customWidth="1"/>
    <col min="10" max="10" width="5.7265625" customWidth="1"/>
    <col min="11" max="11" width="17.81640625" customWidth="1"/>
  </cols>
  <sheetData>
    <row r="1" spans="1:9" x14ac:dyDescent="0.35">
      <c r="A1" s="5" t="s">
        <v>110</v>
      </c>
      <c r="B1" s="5" t="s">
        <v>111</v>
      </c>
      <c r="C1" s="5" t="s">
        <v>112</v>
      </c>
      <c r="D1" s="5" t="s">
        <v>113</v>
      </c>
      <c r="G1" s="7" t="s">
        <v>114</v>
      </c>
      <c r="H1" t="s">
        <v>115</v>
      </c>
      <c r="I1" s="4" t="s">
        <v>116</v>
      </c>
    </row>
    <row r="2" spans="1:9" x14ac:dyDescent="0.35">
      <c r="A2" t="s">
        <v>6</v>
      </c>
      <c r="B2">
        <v>6</v>
      </c>
      <c r="C2" s="2" t="s">
        <v>19</v>
      </c>
      <c r="D2" s="3">
        <v>8352</v>
      </c>
    </row>
    <row r="3" spans="1:9" x14ac:dyDescent="0.35">
      <c r="A3" t="s">
        <v>10</v>
      </c>
      <c r="B3">
        <v>6</v>
      </c>
      <c r="C3" s="2" t="s">
        <v>19</v>
      </c>
      <c r="D3" s="3">
        <v>8297</v>
      </c>
      <c r="E3" s="1"/>
      <c r="F3" s="10" t="s">
        <v>19</v>
      </c>
      <c r="G3" s="9"/>
      <c r="H3" s="12"/>
      <c r="I3" s="11"/>
    </row>
    <row r="4" spans="1:9" x14ac:dyDescent="0.35">
      <c r="A4" t="s">
        <v>0</v>
      </c>
      <c r="B4">
        <v>3</v>
      </c>
      <c r="C4" s="2" t="s">
        <v>19</v>
      </c>
      <c r="D4" s="3">
        <v>8519</v>
      </c>
      <c r="F4" s="10" t="s">
        <v>17</v>
      </c>
      <c r="G4" s="9"/>
      <c r="H4" s="12"/>
      <c r="I4" s="11"/>
    </row>
    <row r="5" spans="1:9" x14ac:dyDescent="0.35">
      <c r="A5" t="s">
        <v>11</v>
      </c>
      <c r="B5">
        <v>5</v>
      </c>
      <c r="C5" s="2" t="s">
        <v>19</v>
      </c>
      <c r="D5" s="3">
        <v>8244</v>
      </c>
      <c r="F5" s="10" t="s">
        <v>18</v>
      </c>
      <c r="G5" s="9"/>
      <c r="H5" s="12"/>
      <c r="I5" s="11"/>
    </row>
    <row r="6" spans="1:9" x14ac:dyDescent="0.35">
      <c r="A6" t="s">
        <v>8</v>
      </c>
      <c r="B6">
        <v>7</v>
      </c>
      <c r="C6" s="2" t="s">
        <v>17</v>
      </c>
      <c r="D6" s="3">
        <v>5856.9</v>
      </c>
      <c r="G6" s="27"/>
      <c r="H6" s="27"/>
      <c r="I6" s="27"/>
    </row>
    <row r="7" spans="1:9" x14ac:dyDescent="0.35">
      <c r="A7" t="s">
        <v>16</v>
      </c>
      <c r="B7">
        <v>10</v>
      </c>
      <c r="C7" s="2" t="s">
        <v>17</v>
      </c>
      <c r="D7" s="3">
        <v>5644.0999999999995</v>
      </c>
      <c r="F7" s="8" t="s">
        <v>117</v>
      </c>
      <c r="G7" s="9"/>
      <c r="H7" s="12"/>
      <c r="I7" s="9"/>
    </row>
    <row r="8" spans="1:9" x14ac:dyDescent="0.35">
      <c r="A8" t="s">
        <v>5</v>
      </c>
      <c r="B8">
        <v>6</v>
      </c>
      <c r="C8" s="2" t="s">
        <v>17</v>
      </c>
      <c r="D8" s="3">
        <v>5859</v>
      </c>
      <c r="E8" s="1"/>
      <c r="G8" s="27"/>
      <c r="H8" s="27"/>
      <c r="I8" s="27"/>
    </row>
    <row r="9" spans="1:9" x14ac:dyDescent="0.35">
      <c r="A9" t="s">
        <v>2</v>
      </c>
      <c r="B9">
        <v>4</v>
      </c>
      <c r="C9" t="s">
        <v>18</v>
      </c>
      <c r="D9" s="3">
        <v>7586.1</v>
      </c>
      <c r="E9" s="1"/>
      <c r="F9" s="8" t="s">
        <v>118</v>
      </c>
      <c r="G9" s="9"/>
      <c r="H9" s="9"/>
      <c r="I9" s="9"/>
    </row>
    <row r="10" spans="1:9" x14ac:dyDescent="0.35">
      <c r="A10" t="s">
        <v>4</v>
      </c>
      <c r="B10">
        <v>2</v>
      </c>
      <c r="C10" s="2" t="s">
        <v>18</v>
      </c>
      <c r="D10" s="3">
        <v>7572.6</v>
      </c>
      <c r="F10" s="8" t="s">
        <v>176</v>
      </c>
      <c r="G10" s="9"/>
      <c r="H10" s="9"/>
      <c r="I10" s="9"/>
    </row>
    <row r="11" spans="1:9" x14ac:dyDescent="0.35">
      <c r="A11" t="s">
        <v>3</v>
      </c>
      <c r="B11">
        <v>3</v>
      </c>
      <c r="C11" s="2" t="s">
        <v>18</v>
      </c>
      <c r="D11" s="3">
        <v>7647.3</v>
      </c>
      <c r="G11" s="27"/>
      <c r="H11" s="27"/>
      <c r="I11" s="27"/>
    </row>
    <row r="12" spans="1:9" x14ac:dyDescent="0.35">
      <c r="A12" t="s">
        <v>1</v>
      </c>
      <c r="B12">
        <v>4</v>
      </c>
      <c r="C12" s="2" t="s">
        <v>18</v>
      </c>
      <c r="D12" s="3">
        <v>7722.9000000000005</v>
      </c>
      <c r="G12" s="27"/>
      <c r="H12" s="27"/>
      <c r="I12" s="27"/>
    </row>
    <row r="13" spans="1:9" x14ac:dyDescent="0.35">
      <c r="G13" s="27"/>
      <c r="H13" s="27"/>
      <c r="I13" s="27"/>
    </row>
    <row r="14" spans="1:9" x14ac:dyDescent="0.35">
      <c r="F14" s="25" t="s">
        <v>119</v>
      </c>
      <c r="G14" s="26"/>
      <c r="H14" s="26"/>
      <c r="I14" s="26"/>
    </row>
  </sheetData>
  <sortState xmlns:xlrd2="http://schemas.microsoft.com/office/spreadsheetml/2017/richdata2" ref="A2:D12">
    <sortCondition ref="C4:C1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7"/>
  <sheetViews>
    <sheetView zoomScale="130" zoomScaleNormal="130" workbookViewId="0">
      <selection activeCell="C10" sqref="C10"/>
    </sheetView>
  </sheetViews>
  <sheetFormatPr defaultRowHeight="14.5" x14ac:dyDescent="0.35"/>
  <cols>
    <col min="1" max="1" width="10.6328125" customWidth="1"/>
    <col min="2" max="2" width="6.36328125" bestFit="1" customWidth="1"/>
    <col min="3" max="3" width="11.36328125" customWidth="1"/>
    <col min="4" max="4" width="12.54296875" customWidth="1"/>
    <col min="5" max="5" width="5.26953125" customWidth="1"/>
    <col min="6" max="6" width="19.08984375" customWidth="1"/>
    <col min="7" max="7" width="13.453125" style="6" customWidth="1"/>
    <col min="8" max="9" width="13.453125" customWidth="1"/>
    <col min="10" max="10" width="4.26953125" customWidth="1"/>
    <col min="11" max="11" width="17.81640625" customWidth="1"/>
  </cols>
  <sheetData>
    <row r="1" spans="1:9" x14ac:dyDescent="0.35">
      <c r="A1" s="5" t="s">
        <v>110</v>
      </c>
      <c r="B1" s="5" t="s">
        <v>111</v>
      </c>
      <c r="C1" s="5" t="s">
        <v>177</v>
      </c>
      <c r="D1" s="5" t="s">
        <v>113</v>
      </c>
      <c r="G1" s="7" t="s">
        <v>114</v>
      </c>
      <c r="H1" t="s">
        <v>115</v>
      </c>
      <c r="I1" s="4" t="s">
        <v>116</v>
      </c>
    </row>
    <row r="2" spans="1:9" x14ac:dyDescent="0.35">
      <c r="A2" t="s">
        <v>4</v>
      </c>
      <c r="B2">
        <v>2</v>
      </c>
      <c r="C2" s="2" t="s">
        <v>18</v>
      </c>
      <c r="D2" s="3">
        <v>7572.6</v>
      </c>
    </row>
    <row r="3" spans="1:9" x14ac:dyDescent="0.35">
      <c r="A3" t="s">
        <v>0</v>
      </c>
      <c r="B3">
        <v>3</v>
      </c>
      <c r="C3" s="2" t="s">
        <v>19</v>
      </c>
      <c r="D3" s="3">
        <v>8519</v>
      </c>
      <c r="E3" s="1"/>
      <c r="F3" s="2" t="s">
        <v>120</v>
      </c>
      <c r="G3" s="9"/>
      <c r="H3" s="1"/>
      <c r="I3" s="1"/>
    </row>
    <row r="4" spans="1:9" x14ac:dyDescent="0.35">
      <c r="A4" t="s">
        <v>3</v>
      </c>
      <c r="B4">
        <v>3</v>
      </c>
      <c r="C4" s="2" t="s">
        <v>18</v>
      </c>
      <c r="D4" s="3">
        <v>7647.3</v>
      </c>
      <c r="F4" s="2" t="s">
        <v>121</v>
      </c>
      <c r="G4" s="1"/>
      <c r="H4" s="12"/>
      <c r="I4" s="1"/>
    </row>
    <row r="5" spans="1:9" x14ac:dyDescent="0.35">
      <c r="A5" t="s">
        <v>1</v>
      </c>
      <c r="B5">
        <v>4</v>
      </c>
      <c r="C5" s="2" t="s">
        <v>18</v>
      </c>
      <c r="D5" s="3">
        <v>7722.9000000000005</v>
      </c>
      <c r="F5" s="2" t="s">
        <v>122</v>
      </c>
      <c r="G5" s="1"/>
      <c r="H5" s="1"/>
      <c r="I5" s="9"/>
    </row>
    <row r="6" spans="1:9" x14ac:dyDescent="0.35">
      <c r="A6" t="s">
        <v>2</v>
      </c>
      <c r="B6">
        <v>4</v>
      </c>
      <c r="C6" t="s">
        <v>18</v>
      </c>
      <c r="D6" s="3">
        <v>7586.1</v>
      </c>
      <c r="F6" s="2"/>
      <c r="G6"/>
    </row>
    <row r="7" spans="1:9" x14ac:dyDescent="0.35">
      <c r="A7" t="s">
        <v>11</v>
      </c>
      <c r="B7">
        <v>5</v>
      </c>
      <c r="C7" s="2" t="s">
        <v>19</v>
      </c>
      <c r="D7" s="3">
        <v>8244</v>
      </c>
      <c r="F7" s="5"/>
      <c r="G7"/>
    </row>
    <row r="8" spans="1:9" x14ac:dyDescent="0.35">
      <c r="A8" t="s">
        <v>6</v>
      </c>
      <c r="B8">
        <v>6</v>
      </c>
      <c r="C8" s="2" t="s">
        <v>19</v>
      </c>
      <c r="D8" s="3">
        <v>8352</v>
      </c>
      <c r="E8" s="1"/>
      <c r="F8" s="2"/>
      <c r="G8"/>
    </row>
    <row r="9" spans="1:9" x14ac:dyDescent="0.35">
      <c r="A9" t="s">
        <v>10</v>
      </c>
      <c r="B9">
        <v>6</v>
      </c>
      <c r="C9" s="2" t="s">
        <v>19</v>
      </c>
      <c r="D9" s="3">
        <v>8297</v>
      </c>
      <c r="E9" s="1"/>
      <c r="F9" s="2"/>
      <c r="G9" s="19"/>
    </row>
    <row r="10" spans="1:9" x14ac:dyDescent="0.35">
      <c r="A10" t="s">
        <v>5</v>
      </c>
      <c r="B10">
        <v>6</v>
      </c>
      <c r="C10" s="2" t="s">
        <v>17</v>
      </c>
      <c r="D10" s="3">
        <v>5859</v>
      </c>
      <c r="G10"/>
    </row>
    <row r="11" spans="1:9" x14ac:dyDescent="0.35">
      <c r="A11" t="s">
        <v>8</v>
      </c>
      <c r="B11">
        <v>7</v>
      </c>
      <c r="C11" s="2" t="s">
        <v>17</v>
      </c>
      <c r="D11" s="3">
        <v>5856.9</v>
      </c>
      <c r="G11"/>
    </row>
    <row r="12" spans="1:9" x14ac:dyDescent="0.35">
      <c r="A12" t="s">
        <v>16</v>
      </c>
      <c r="B12">
        <v>10</v>
      </c>
      <c r="C12" s="2" t="s">
        <v>17</v>
      </c>
      <c r="D12" s="3">
        <v>5644.0999999999995</v>
      </c>
      <c r="G12"/>
    </row>
    <row r="13" spans="1:9" x14ac:dyDescent="0.35">
      <c r="C13" s="2"/>
      <c r="D13" s="3"/>
      <c r="G13"/>
    </row>
    <row r="14" spans="1:9" x14ac:dyDescent="0.35">
      <c r="G14"/>
    </row>
    <row r="15" spans="1:9" x14ac:dyDescent="0.35">
      <c r="G15"/>
    </row>
    <row r="16" spans="1:9" x14ac:dyDescent="0.35">
      <c r="G16"/>
    </row>
    <row r="17" spans="7:7" x14ac:dyDescent="0.35">
      <c r="G17" s="2"/>
    </row>
  </sheetData>
  <sortState xmlns:xlrd2="http://schemas.microsoft.com/office/spreadsheetml/2017/richdata2" ref="A2:D12">
    <sortCondition ref="B6:B1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"/>
  <sheetViews>
    <sheetView zoomScale="175" zoomScaleNormal="175" workbookViewId="0">
      <selection activeCell="F4" sqref="F4"/>
    </sheetView>
  </sheetViews>
  <sheetFormatPr defaultRowHeight="14.5" x14ac:dyDescent="0.35"/>
  <cols>
    <col min="1" max="3" width="7.7265625" style="13" customWidth="1"/>
    <col min="4" max="4" width="7.7265625" style="14" customWidth="1"/>
    <col min="5" max="5" width="7.7265625" style="13" customWidth="1"/>
    <col min="6" max="6" width="27.81640625" style="13" customWidth="1"/>
    <col min="7" max="7" width="10.26953125" style="13" bestFit="1" customWidth="1"/>
  </cols>
  <sheetData>
    <row r="1" spans="1:7" s="22" customFormat="1" x14ac:dyDescent="0.35">
      <c r="A1" s="45" t="s">
        <v>123</v>
      </c>
      <c r="B1" s="45"/>
      <c r="C1" s="45"/>
      <c r="D1" s="45"/>
      <c r="E1" s="20" t="s">
        <v>124</v>
      </c>
      <c r="F1" s="20" t="s">
        <v>125</v>
      </c>
      <c r="G1" s="21" t="s">
        <v>126</v>
      </c>
    </row>
    <row r="2" spans="1:7" x14ac:dyDescent="0.35">
      <c r="A2" s="13">
        <v>2</v>
      </c>
      <c r="B2" s="13" t="s">
        <v>20</v>
      </c>
      <c r="C2" s="13">
        <v>2</v>
      </c>
      <c r="D2" s="14" t="s">
        <v>21</v>
      </c>
      <c r="E2" s="13">
        <v>4</v>
      </c>
      <c r="G2" s="13">
        <f>A2+C2</f>
        <v>4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topLeftCell="B1" zoomScale="160" zoomScaleNormal="160" workbookViewId="0">
      <selection activeCell="F15" sqref="F15"/>
    </sheetView>
  </sheetViews>
  <sheetFormatPr defaultRowHeight="14.5" x14ac:dyDescent="0.35"/>
  <cols>
    <col min="1" max="1" width="9.26953125" bestFit="1" customWidth="1"/>
    <col min="2" max="2" width="14.36328125" bestFit="1" customWidth="1"/>
    <col min="3" max="3" width="13.7265625" bestFit="1" customWidth="1"/>
    <col min="4" max="4" width="6.6328125" customWidth="1"/>
    <col min="5" max="5" width="13.1796875" style="16" bestFit="1" customWidth="1"/>
    <col min="6" max="6" width="15.7265625" customWidth="1"/>
  </cols>
  <sheetData>
    <row r="1" spans="1:6" s="4" customFormat="1" ht="29" x14ac:dyDescent="0.35">
      <c r="A1" s="29" t="s">
        <v>128</v>
      </c>
      <c r="B1" s="29" t="s">
        <v>129</v>
      </c>
      <c r="C1" s="29" t="s">
        <v>130</v>
      </c>
      <c r="D1" s="29" t="s">
        <v>165</v>
      </c>
      <c r="E1" s="30" t="s">
        <v>132</v>
      </c>
      <c r="F1" s="31" t="s">
        <v>133</v>
      </c>
    </row>
    <row r="2" spans="1:6" x14ac:dyDescent="0.35">
      <c r="A2" t="s">
        <v>24</v>
      </c>
      <c r="B2" t="s">
        <v>134</v>
      </c>
      <c r="C2" t="s">
        <v>103</v>
      </c>
      <c r="D2">
        <v>6</v>
      </c>
      <c r="E2" s="16">
        <v>1202</v>
      </c>
    </row>
    <row r="3" spans="1:6" x14ac:dyDescent="0.35">
      <c r="A3" t="s">
        <v>26</v>
      </c>
      <c r="B3" t="s">
        <v>134</v>
      </c>
      <c r="C3" t="s">
        <v>104</v>
      </c>
      <c r="D3">
        <v>7</v>
      </c>
      <c r="E3" s="16">
        <v>1594</v>
      </c>
    </row>
    <row r="4" spans="1:6" x14ac:dyDescent="0.35">
      <c r="A4" t="s">
        <v>28</v>
      </c>
      <c r="B4" t="s">
        <v>135</v>
      </c>
      <c r="C4" t="s">
        <v>105</v>
      </c>
      <c r="D4">
        <v>3</v>
      </c>
      <c r="E4" s="16">
        <v>726</v>
      </c>
    </row>
    <row r="5" spans="1:6" x14ac:dyDescent="0.35">
      <c r="A5" t="s">
        <v>36</v>
      </c>
      <c r="B5" t="s">
        <v>134</v>
      </c>
      <c r="C5" t="s">
        <v>103</v>
      </c>
      <c r="D5">
        <v>6</v>
      </c>
      <c r="E5" s="16">
        <v>1137</v>
      </c>
    </row>
    <row r="6" spans="1:6" x14ac:dyDescent="0.35">
      <c r="A6" t="s">
        <v>38</v>
      </c>
      <c r="B6" t="s">
        <v>135</v>
      </c>
      <c r="C6" t="s">
        <v>104</v>
      </c>
      <c r="D6">
        <v>5</v>
      </c>
      <c r="E6" s="16">
        <v>1282</v>
      </c>
    </row>
    <row r="7" spans="1:6" x14ac:dyDescent="0.35">
      <c r="A7" t="s">
        <v>40</v>
      </c>
      <c r="B7" t="s">
        <v>135</v>
      </c>
      <c r="C7" t="s">
        <v>104</v>
      </c>
      <c r="D7">
        <v>4</v>
      </c>
      <c r="E7" s="16">
        <v>789</v>
      </c>
    </row>
    <row r="8" spans="1:6" x14ac:dyDescent="0.35">
      <c r="A8" t="s">
        <v>50</v>
      </c>
      <c r="B8" t="s">
        <v>136</v>
      </c>
      <c r="C8" t="s">
        <v>105</v>
      </c>
      <c r="D8">
        <v>9</v>
      </c>
      <c r="E8" s="16">
        <v>926</v>
      </c>
    </row>
    <row r="9" spans="1:6" x14ac:dyDescent="0.35">
      <c r="A9" t="s">
        <v>52</v>
      </c>
      <c r="B9" t="s">
        <v>134</v>
      </c>
      <c r="C9" t="s">
        <v>104</v>
      </c>
      <c r="D9">
        <v>3</v>
      </c>
      <c r="E9" s="16">
        <v>1429</v>
      </c>
    </row>
    <row r="10" spans="1:6" x14ac:dyDescent="0.35">
      <c r="A10" t="s">
        <v>54</v>
      </c>
      <c r="B10" t="s">
        <v>134</v>
      </c>
      <c r="C10" t="s">
        <v>105</v>
      </c>
      <c r="D10">
        <v>8</v>
      </c>
      <c r="E10" s="16">
        <v>1504</v>
      </c>
    </row>
    <row r="11" spans="1:6" x14ac:dyDescent="0.35">
      <c r="A11" t="s">
        <v>58</v>
      </c>
      <c r="B11" t="s">
        <v>135</v>
      </c>
      <c r="C11" t="s">
        <v>103</v>
      </c>
      <c r="D11">
        <v>10</v>
      </c>
      <c r="E11" s="16">
        <v>791</v>
      </c>
    </row>
    <row r="12" spans="1:6" x14ac:dyDescent="0.35">
      <c r="A12" t="s">
        <v>60</v>
      </c>
      <c r="B12" t="s">
        <v>135</v>
      </c>
      <c r="C12" t="s">
        <v>103</v>
      </c>
      <c r="D12">
        <v>10</v>
      </c>
      <c r="E12" s="16">
        <v>1063</v>
      </c>
    </row>
    <row r="13" spans="1:6" x14ac:dyDescent="0.35">
      <c r="A13" t="s">
        <v>62</v>
      </c>
      <c r="B13" t="s">
        <v>135</v>
      </c>
      <c r="C13" t="s">
        <v>103</v>
      </c>
      <c r="D13">
        <v>9</v>
      </c>
      <c r="E13" s="16">
        <v>1210</v>
      </c>
    </row>
    <row r="14" spans="1:6" x14ac:dyDescent="0.35">
      <c r="A14" t="s">
        <v>64</v>
      </c>
      <c r="B14" t="s">
        <v>135</v>
      </c>
      <c r="C14" t="s">
        <v>103</v>
      </c>
      <c r="D14">
        <v>3</v>
      </c>
      <c r="E14" s="16">
        <v>1054</v>
      </c>
    </row>
    <row r="15" spans="1:6" x14ac:dyDescent="0.35">
      <c r="A15" t="s">
        <v>66</v>
      </c>
      <c r="B15" t="s">
        <v>134</v>
      </c>
      <c r="C15" t="s">
        <v>103</v>
      </c>
      <c r="D15">
        <v>3</v>
      </c>
      <c r="E15" s="16">
        <v>1445</v>
      </c>
    </row>
    <row r="16" spans="1:6" x14ac:dyDescent="0.35">
      <c r="A16" t="s">
        <v>68</v>
      </c>
      <c r="B16" t="s">
        <v>136</v>
      </c>
      <c r="C16" t="s">
        <v>103</v>
      </c>
      <c r="D16">
        <v>3</v>
      </c>
      <c r="E16" s="16">
        <v>1263</v>
      </c>
    </row>
    <row r="17" spans="1:5" x14ac:dyDescent="0.35">
      <c r="A17" t="s">
        <v>70</v>
      </c>
      <c r="B17" t="s">
        <v>134</v>
      </c>
      <c r="C17" t="s">
        <v>105</v>
      </c>
      <c r="D17">
        <v>8</v>
      </c>
      <c r="E17" s="16">
        <v>1440</v>
      </c>
    </row>
    <row r="18" spans="1:5" x14ac:dyDescent="0.35">
      <c r="A18" t="s">
        <v>72</v>
      </c>
      <c r="B18" t="s">
        <v>135</v>
      </c>
      <c r="C18" t="s">
        <v>103</v>
      </c>
      <c r="D18">
        <v>4</v>
      </c>
      <c r="E18" s="16">
        <v>629</v>
      </c>
    </row>
    <row r="19" spans="1:5" x14ac:dyDescent="0.35">
      <c r="A19" t="s">
        <v>74</v>
      </c>
      <c r="B19" t="s">
        <v>135</v>
      </c>
      <c r="C19" t="s">
        <v>104</v>
      </c>
      <c r="D19">
        <v>8</v>
      </c>
      <c r="E19" s="16">
        <v>795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1B0E3-7D1C-4C67-94CA-35BA88FDA92B}">
  <dimension ref="A1:J19"/>
  <sheetViews>
    <sheetView zoomScale="125" zoomScaleNormal="125" workbookViewId="0">
      <selection activeCell="G7" sqref="G7"/>
    </sheetView>
  </sheetViews>
  <sheetFormatPr defaultRowHeight="14.5" x14ac:dyDescent="0.35"/>
  <cols>
    <col min="1" max="1" width="3" bestFit="1" customWidth="1"/>
    <col min="2" max="2" width="9.26953125" bestFit="1" customWidth="1"/>
    <col min="3" max="3" width="14.36328125" bestFit="1" customWidth="1"/>
    <col min="4" max="4" width="13.7265625" bestFit="1" customWidth="1"/>
    <col min="5" max="5" width="6.6328125" customWidth="1"/>
    <col min="6" max="6" width="13.1796875" style="16" bestFit="1" customWidth="1"/>
    <col min="7" max="7" width="15.7265625" customWidth="1"/>
    <col min="9" max="10" width="11" customWidth="1"/>
  </cols>
  <sheetData>
    <row r="1" spans="1:10" s="4" customFormat="1" ht="29" x14ac:dyDescent="0.35">
      <c r="A1" s="29" t="s">
        <v>22</v>
      </c>
      <c r="B1" s="29" t="s">
        <v>128</v>
      </c>
      <c r="C1" s="29" t="s">
        <v>129</v>
      </c>
      <c r="D1" s="29" t="s">
        <v>130</v>
      </c>
      <c r="E1" s="29" t="s">
        <v>131</v>
      </c>
      <c r="F1" s="30" t="s">
        <v>132</v>
      </c>
      <c r="G1" s="31" t="s">
        <v>133</v>
      </c>
      <c r="H1" s="4" t="s">
        <v>167</v>
      </c>
      <c r="I1" s="4" t="s">
        <v>101</v>
      </c>
      <c r="J1" s="4" t="s">
        <v>100</v>
      </c>
    </row>
    <row r="2" spans="1:10" x14ac:dyDescent="0.35">
      <c r="A2">
        <v>1</v>
      </c>
      <c r="B2" t="s">
        <v>24</v>
      </c>
      <c r="C2" t="s">
        <v>134</v>
      </c>
      <c r="D2" t="s">
        <v>103</v>
      </c>
      <c r="E2">
        <v>6</v>
      </c>
      <c r="F2" s="16">
        <v>1202</v>
      </c>
    </row>
    <row r="3" spans="1:10" x14ac:dyDescent="0.35">
      <c r="A3">
        <v>2</v>
      </c>
      <c r="B3" t="s">
        <v>26</v>
      </c>
      <c r="C3" t="s">
        <v>178</v>
      </c>
      <c r="D3" t="s">
        <v>104</v>
      </c>
      <c r="E3">
        <v>7</v>
      </c>
      <c r="F3" s="16">
        <v>1594</v>
      </c>
    </row>
    <row r="4" spans="1:10" x14ac:dyDescent="0.35">
      <c r="A4">
        <v>3</v>
      </c>
      <c r="B4" t="s">
        <v>28</v>
      </c>
      <c r="C4" t="s">
        <v>135</v>
      </c>
      <c r="D4" t="s">
        <v>105</v>
      </c>
      <c r="E4">
        <v>3</v>
      </c>
      <c r="F4" s="16">
        <v>726</v>
      </c>
    </row>
    <row r="5" spans="1:10" x14ac:dyDescent="0.35">
      <c r="A5">
        <v>4</v>
      </c>
      <c r="B5" t="s">
        <v>36</v>
      </c>
      <c r="C5" t="s">
        <v>134</v>
      </c>
      <c r="D5" t="s">
        <v>103</v>
      </c>
      <c r="E5">
        <v>6</v>
      </c>
      <c r="F5" s="16">
        <v>1137</v>
      </c>
    </row>
    <row r="6" spans="1:10" x14ac:dyDescent="0.35">
      <c r="A6">
        <v>5</v>
      </c>
      <c r="B6" t="s">
        <v>38</v>
      </c>
      <c r="C6" t="s">
        <v>179</v>
      </c>
      <c r="D6" t="s">
        <v>104</v>
      </c>
      <c r="E6">
        <v>5</v>
      </c>
      <c r="F6" s="16">
        <v>1282</v>
      </c>
    </row>
    <row r="7" spans="1:10" x14ac:dyDescent="0.35">
      <c r="A7">
        <v>6</v>
      </c>
      <c r="B7" t="s">
        <v>40</v>
      </c>
      <c r="C7" t="s">
        <v>135</v>
      </c>
      <c r="D7" t="s">
        <v>104</v>
      </c>
      <c r="E7">
        <v>4</v>
      </c>
      <c r="F7" s="16">
        <v>789</v>
      </c>
    </row>
    <row r="8" spans="1:10" x14ac:dyDescent="0.35">
      <c r="A8">
        <v>7</v>
      </c>
      <c r="B8" t="s">
        <v>50</v>
      </c>
      <c r="C8" t="s">
        <v>136</v>
      </c>
      <c r="D8" t="s">
        <v>105</v>
      </c>
      <c r="E8">
        <v>9</v>
      </c>
      <c r="F8" s="16">
        <v>926</v>
      </c>
    </row>
    <row r="9" spans="1:10" x14ac:dyDescent="0.35">
      <c r="A9">
        <v>8</v>
      </c>
      <c r="B9" t="s">
        <v>52</v>
      </c>
      <c r="C9" t="s">
        <v>134</v>
      </c>
      <c r="D9" t="s">
        <v>104</v>
      </c>
      <c r="E9">
        <v>3</v>
      </c>
      <c r="F9" s="16">
        <v>1429</v>
      </c>
    </row>
    <row r="10" spans="1:10" x14ac:dyDescent="0.35">
      <c r="A10">
        <v>9</v>
      </c>
      <c r="B10" t="s">
        <v>54</v>
      </c>
      <c r="C10" t="s">
        <v>134</v>
      </c>
      <c r="D10" t="s">
        <v>105</v>
      </c>
      <c r="E10">
        <v>8</v>
      </c>
      <c r="F10" s="16">
        <v>1504</v>
      </c>
    </row>
    <row r="11" spans="1:10" x14ac:dyDescent="0.35">
      <c r="A11">
        <v>10</v>
      </c>
      <c r="B11" t="s">
        <v>58</v>
      </c>
      <c r="C11" t="s">
        <v>135</v>
      </c>
      <c r="D11" t="s">
        <v>103</v>
      </c>
      <c r="E11">
        <v>10</v>
      </c>
      <c r="F11" s="16">
        <v>791</v>
      </c>
    </row>
    <row r="12" spans="1:10" x14ac:dyDescent="0.35">
      <c r="A12">
        <v>11</v>
      </c>
      <c r="B12" t="s">
        <v>60</v>
      </c>
      <c r="C12" t="s">
        <v>135</v>
      </c>
      <c r="D12" t="s">
        <v>103</v>
      </c>
      <c r="E12">
        <v>10</v>
      </c>
      <c r="F12" s="16">
        <v>1063</v>
      </c>
    </row>
    <row r="13" spans="1:10" x14ac:dyDescent="0.35">
      <c r="A13">
        <v>12</v>
      </c>
      <c r="B13" t="s">
        <v>62</v>
      </c>
      <c r="C13" t="s">
        <v>135</v>
      </c>
      <c r="D13" t="s">
        <v>103</v>
      </c>
      <c r="E13">
        <v>9</v>
      </c>
      <c r="F13" s="16">
        <v>1210</v>
      </c>
    </row>
    <row r="14" spans="1:10" x14ac:dyDescent="0.35">
      <c r="A14">
        <v>13</v>
      </c>
      <c r="B14" t="s">
        <v>64</v>
      </c>
      <c r="C14" t="s">
        <v>135</v>
      </c>
      <c r="D14" t="s">
        <v>103</v>
      </c>
      <c r="E14">
        <v>3</v>
      </c>
      <c r="F14" s="16">
        <v>1054</v>
      </c>
    </row>
    <row r="15" spans="1:10" x14ac:dyDescent="0.35">
      <c r="A15">
        <v>14</v>
      </c>
      <c r="B15" t="s">
        <v>66</v>
      </c>
      <c r="C15" t="s">
        <v>134</v>
      </c>
      <c r="D15" t="s">
        <v>103</v>
      </c>
      <c r="E15">
        <v>3</v>
      </c>
      <c r="F15" s="16">
        <v>1445</v>
      </c>
    </row>
    <row r="16" spans="1:10" x14ac:dyDescent="0.35">
      <c r="A16">
        <v>15</v>
      </c>
      <c r="B16" t="s">
        <v>68</v>
      </c>
      <c r="C16" t="s">
        <v>136</v>
      </c>
      <c r="D16" t="s">
        <v>103</v>
      </c>
      <c r="E16">
        <v>3</v>
      </c>
      <c r="F16" s="16">
        <v>1263</v>
      </c>
    </row>
    <row r="17" spans="1:6" x14ac:dyDescent="0.35">
      <c r="A17">
        <v>16</v>
      </c>
      <c r="B17" t="s">
        <v>70</v>
      </c>
      <c r="C17" t="s">
        <v>134</v>
      </c>
      <c r="D17" t="s">
        <v>105</v>
      </c>
      <c r="E17">
        <v>8</v>
      </c>
      <c r="F17" s="16">
        <v>1440</v>
      </c>
    </row>
    <row r="18" spans="1:6" x14ac:dyDescent="0.35">
      <c r="A18">
        <v>17</v>
      </c>
      <c r="B18" t="s">
        <v>72</v>
      </c>
      <c r="C18" t="s">
        <v>135</v>
      </c>
      <c r="D18" t="s">
        <v>103</v>
      </c>
      <c r="E18">
        <v>4</v>
      </c>
      <c r="F18" s="16">
        <v>629</v>
      </c>
    </row>
    <row r="19" spans="1:6" x14ac:dyDescent="0.35">
      <c r="A19">
        <v>18</v>
      </c>
      <c r="B19" t="s">
        <v>74</v>
      </c>
      <c r="C19" t="s">
        <v>135</v>
      </c>
      <c r="D19" t="s">
        <v>104</v>
      </c>
      <c r="E19">
        <v>8</v>
      </c>
      <c r="F19" s="16">
        <v>795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9"/>
  <sheetViews>
    <sheetView zoomScale="130" zoomScaleNormal="130" workbookViewId="0">
      <selection activeCell="I4" sqref="I4"/>
    </sheetView>
  </sheetViews>
  <sheetFormatPr defaultRowHeight="14.5" x14ac:dyDescent="0.35"/>
  <cols>
    <col min="1" max="1" width="3" bestFit="1" customWidth="1"/>
    <col min="2" max="2" width="8.81640625" bestFit="1" customWidth="1"/>
    <col min="3" max="4" width="8.26953125" bestFit="1" customWidth="1"/>
    <col min="5" max="5" width="7.6328125" bestFit="1" customWidth="1"/>
    <col min="9" max="9" width="6.1796875" bestFit="1" customWidth="1"/>
    <col min="10" max="10" width="7.6328125" bestFit="1" customWidth="1"/>
  </cols>
  <sheetData>
    <row r="1" spans="1:10" s="23" customFormat="1" x14ac:dyDescent="0.35">
      <c r="A1" s="23" t="s">
        <v>22</v>
      </c>
      <c r="B1" s="23" t="s">
        <v>127</v>
      </c>
      <c r="C1" s="23" t="s">
        <v>128</v>
      </c>
      <c r="D1" s="23" t="s">
        <v>137</v>
      </c>
      <c r="E1" s="23" t="s">
        <v>133</v>
      </c>
      <c r="I1" s="23" t="s">
        <v>137</v>
      </c>
      <c r="J1" s="23" t="s">
        <v>133</v>
      </c>
    </row>
    <row r="2" spans="1:10" x14ac:dyDescent="0.35">
      <c r="A2">
        <v>1</v>
      </c>
      <c r="B2" s="15" t="s">
        <v>23</v>
      </c>
      <c r="C2" t="s">
        <v>24</v>
      </c>
      <c r="D2" s="24">
        <v>21719</v>
      </c>
      <c r="I2">
        <v>0</v>
      </c>
      <c r="J2" t="s">
        <v>76</v>
      </c>
    </row>
    <row r="3" spans="1:10" x14ac:dyDescent="0.35">
      <c r="A3">
        <v>2</v>
      </c>
      <c r="B3" s="15" t="s">
        <v>25</v>
      </c>
      <c r="C3" t="s">
        <v>26</v>
      </c>
      <c r="D3" s="24">
        <v>14189</v>
      </c>
      <c r="I3">
        <v>1000</v>
      </c>
      <c r="J3">
        <v>50</v>
      </c>
    </row>
    <row r="4" spans="1:10" x14ac:dyDescent="0.35">
      <c r="A4">
        <v>3</v>
      </c>
      <c r="B4" s="15" t="s">
        <v>27</v>
      </c>
      <c r="C4" t="s">
        <v>28</v>
      </c>
      <c r="D4" s="24">
        <v>4775</v>
      </c>
      <c r="I4">
        <v>3000</v>
      </c>
      <c r="J4">
        <v>100</v>
      </c>
    </row>
    <row r="5" spans="1:10" x14ac:dyDescent="0.35">
      <c r="A5">
        <v>4</v>
      </c>
      <c r="B5" s="15" t="s">
        <v>35</v>
      </c>
      <c r="C5" t="s">
        <v>36</v>
      </c>
      <c r="D5" s="24">
        <v>4441</v>
      </c>
      <c r="I5">
        <v>5000</v>
      </c>
      <c r="J5">
        <v>150</v>
      </c>
    </row>
    <row r="6" spans="1:10" x14ac:dyDescent="0.35">
      <c r="A6">
        <v>5</v>
      </c>
      <c r="B6" s="15" t="s">
        <v>37</v>
      </c>
      <c r="C6" t="s">
        <v>38</v>
      </c>
      <c r="D6" s="24">
        <v>19889</v>
      </c>
      <c r="I6">
        <v>7000</v>
      </c>
      <c r="J6">
        <v>200</v>
      </c>
    </row>
    <row r="7" spans="1:10" x14ac:dyDescent="0.35">
      <c r="A7">
        <v>6</v>
      </c>
      <c r="B7" s="15" t="s">
        <v>39</v>
      </c>
      <c r="C7" t="s">
        <v>40</v>
      </c>
      <c r="D7" s="24">
        <v>8835</v>
      </c>
      <c r="I7">
        <v>9000</v>
      </c>
      <c r="J7">
        <v>250</v>
      </c>
    </row>
    <row r="8" spans="1:10" x14ac:dyDescent="0.35">
      <c r="A8">
        <v>7</v>
      </c>
      <c r="B8" s="15" t="s">
        <v>49</v>
      </c>
      <c r="C8" t="s">
        <v>50</v>
      </c>
      <c r="D8" s="24">
        <v>16534</v>
      </c>
      <c r="I8">
        <v>11000</v>
      </c>
      <c r="J8">
        <v>300</v>
      </c>
    </row>
    <row r="9" spans="1:10" x14ac:dyDescent="0.35">
      <c r="A9">
        <v>8</v>
      </c>
      <c r="B9" s="15" t="s">
        <v>51</v>
      </c>
      <c r="C9" t="s">
        <v>52</v>
      </c>
      <c r="D9" s="24">
        <v>5891</v>
      </c>
      <c r="I9">
        <v>13000</v>
      </c>
      <c r="J9">
        <v>350</v>
      </c>
    </row>
    <row r="10" spans="1:10" x14ac:dyDescent="0.35">
      <c r="A10">
        <v>9</v>
      </c>
      <c r="B10" s="15" t="s">
        <v>53</v>
      </c>
      <c r="C10" t="s">
        <v>54</v>
      </c>
      <c r="D10" s="24">
        <v>14789</v>
      </c>
      <c r="I10">
        <v>15000</v>
      </c>
      <c r="J10">
        <v>400</v>
      </c>
    </row>
    <row r="11" spans="1:10" x14ac:dyDescent="0.35">
      <c r="A11">
        <v>10</v>
      </c>
      <c r="B11" s="15" t="s">
        <v>57</v>
      </c>
      <c r="C11" t="s">
        <v>58</v>
      </c>
      <c r="D11" s="24">
        <v>9939</v>
      </c>
      <c r="I11">
        <v>17000</v>
      </c>
      <c r="J11">
        <v>500</v>
      </c>
    </row>
    <row r="12" spans="1:10" x14ac:dyDescent="0.35">
      <c r="A12">
        <v>11</v>
      </c>
      <c r="B12" s="15" t="s">
        <v>59</v>
      </c>
      <c r="C12" t="s">
        <v>60</v>
      </c>
      <c r="D12" s="24">
        <v>13373</v>
      </c>
      <c r="I12">
        <v>19000</v>
      </c>
      <c r="J12">
        <v>600</v>
      </c>
    </row>
    <row r="13" spans="1:10" x14ac:dyDescent="0.35">
      <c r="A13">
        <v>12</v>
      </c>
      <c r="B13" s="15" t="s">
        <v>61</v>
      </c>
      <c r="C13" t="s">
        <v>62</v>
      </c>
      <c r="D13" s="24">
        <v>15088</v>
      </c>
      <c r="I13">
        <v>21000</v>
      </c>
      <c r="J13">
        <v>700</v>
      </c>
    </row>
    <row r="14" spans="1:10" x14ac:dyDescent="0.35">
      <c r="A14">
        <v>13</v>
      </c>
      <c r="B14" s="15" t="s">
        <v>63</v>
      </c>
      <c r="C14" t="s">
        <v>64</v>
      </c>
      <c r="D14" s="24">
        <v>7733</v>
      </c>
      <c r="I14">
        <v>23000</v>
      </c>
      <c r="J14">
        <v>800</v>
      </c>
    </row>
    <row r="15" spans="1:10" x14ac:dyDescent="0.35">
      <c r="A15">
        <v>14</v>
      </c>
      <c r="B15" s="15" t="s">
        <v>65</v>
      </c>
      <c r="C15" t="s">
        <v>66</v>
      </c>
      <c r="D15" s="24">
        <v>7119</v>
      </c>
      <c r="I15">
        <v>25000</v>
      </c>
      <c r="J15">
        <v>900</v>
      </c>
    </row>
    <row r="16" spans="1:10" x14ac:dyDescent="0.35">
      <c r="A16">
        <v>15</v>
      </c>
      <c r="B16" s="15" t="s">
        <v>67</v>
      </c>
      <c r="C16" t="s">
        <v>68</v>
      </c>
      <c r="D16" s="24">
        <v>14858</v>
      </c>
      <c r="I16">
        <v>27000</v>
      </c>
      <c r="J16">
        <v>1000</v>
      </c>
    </row>
    <row r="17" spans="1:10" x14ac:dyDescent="0.35">
      <c r="A17">
        <v>16</v>
      </c>
      <c r="B17" s="15" t="s">
        <v>69</v>
      </c>
      <c r="C17" t="s">
        <v>70</v>
      </c>
      <c r="D17" s="24">
        <v>19670</v>
      </c>
      <c r="I17">
        <v>29000</v>
      </c>
      <c r="J17">
        <v>1100</v>
      </c>
    </row>
    <row r="18" spans="1:10" x14ac:dyDescent="0.35">
      <c r="A18">
        <v>17</v>
      </c>
      <c r="B18" s="15" t="s">
        <v>71</v>
      </c>
      <c r="C18" t="s">
        <v>72</v>
      </c>
      <c r="D18" s="24">
        <v>22261</v>
      </c>
    </row>
    <row r="19" spans="1:10" x14ac:dyDescent="0.35">
      <c r="A19">
        <v>18</v>
      </c>
      <c r="B19" s="15" t="s">
        <v>73</v>
      </c>
      <c r="C19" t="s">
        <v>74</v>
      </c>
      <c r="D19" s="24">
        <v>12737</v>
      </c>
    </row>
  </sheetData>
  <sortState xmlns:xlrd2="http://schemas.microsoft.com/office/spreadsheetml/2017/richdata2" ref="I2:J7">
    <sortCondition ref="I9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6"/>
  <sheetViews>
    <sheetView zoomScale="130" zoomScaleNormal="130" workbookViewId="0">
      <selection activeCell="D14" sqref="D14"/>
    </sheetView>
  </sheetViews>
  <sheetFormatPr defaultRowHeight="14.5" x14ac:dyDescent="0.35"/>
  <cols>
    <col min="1" max="1" width="10.7265625" bestFit="1" customWidth="1"/>
    <col min="2" max="2" width="6" bestFit="1" customWidth="1"/>
    <col min="3" max="3" width="12.6328125" customWidth="1"/>
    <col min="4" max="5" width="8" customWidth="1"/>
    <col min="6" max="6" width="10.7265625" bestFit="1" customWidth="1"/>
    <col min="7" max="7" width="10.6328125" bestFit="1" customWidth="1"/>
    <col min="8" max="8" width="12.6328125" customWidth="1"/>
  </cols>
  <sheetData>
    <row r="1" spans="1:11" s="23" customFormat="1" x14ac:dyDescent="0.35">
      <c r="A1" s="5" t="s">
        <v>110</v>
      </c>
      <c r="B1" s="5" t="s">
        <v>111</v>
      </c>
      <c r="C1" s="5" t="s">
        <v>113</v>
      </c>
      <c r="D1"/>
      <c r="F1" s="5" t="s">
        <v>110</v>
      </c>
      <c r="G1" s="5" t="s">
        <v>112</v>
      </c>
      <c r="H1" s="5" t="s">
        <v>113</v>
      </c>
      <c r="I1"/>
    </row>
    <row r="2" spans="1:11" x14ac:dyDescent="0.35">
      <c r="A2" t="s">
        <v>4</v>
      </c>
      <c r="B2">
        <v>2</v>
      </c>
      <c r="C2" s="3"/>
      <c r="F2" t="s">
        <v>6</v>
      </c>
      <c r="G2" s="2" t="s">
        <v>19</v>
      </c>
      <c r="H2" s="3">
        <v>8352</v>
      </c>
      <c r="J2" s="17"/>
      <c r="K2" s="17"/>
    </row>
    <row r="3" spans="1:11" x14ac:dyDescent="0.35">
      <c r="A3" t="s">
        <v>0</v>
      </c>
      <c r="B3">
        <v>3</v>
      </c>
      <c r="C3" s="3"/>
      <c r="F3" t="s">
        <v>8</v>
      </c>
      <c r="G3" s="2" t="s">
        <v>17</v>
      </c>
      <c r="H3" s="3">
        <v>5856.9</v>
      </c>
      <c r="J3" s="17"/>
      <c r="K3" s="17"/>
    </row>
    <row r="4" spans="1:11" x14ac:dyDescent="0.35">
      <c r="A4" t="s">
        <v>3</v>
      </c>
      <c r="B4">
        <v>3</v>
      </c>
      <c r="C4" s="3"/>
      <c r="F4" t="s">
        <v>10</v>
      </c>
      <c r="G4" s="2" t="s">
        <v>19</v>
      </c>
      <c r="H4" s="3">
        <v>8297</v>
      </c>
      <c r="J4" s="17"/>
    </row>
    <row r="5" spans="1:11" x14ac:dyDescent="0.35">
      <c r="A5" t="s">
        <v>1</v>
      </c>
      <c r="B5">
        <v>4</v>
      </c>
      <c r="C5" s="3"/>
      <c r="F5" t="s">
        <v>16</v>
      </c>
      <c r="G5" s="2" t="s">
        <v>17</v>
      </c>
      <c r="H5" s="3">
        <v>5644.0999999999995</v>
      </c>
      <c r="J5" s="17"/>
    </row>
    <row r="6" spans="1:11" x14ac:dyDescent="0.35">
      <c r="A6" t="s">
        <v>2</v>
      </c>
      <c r="B6">
        <v>4</v>
      </c>
      <c r="C6" s="3"/>
      <c r="F6" t="s">
        <v>2</v>
      </c>
      <c r="G6" s="2" t="s">
        <v>18</v>
      </c>
      <c r="H6" s="3">
        <v>7586.1</v>
      </c>
      <c r="J6" s="17"/>
    </row>
    <row r="7" spans="1:11" x14ac:dyDescent="0.35">
      <c r="A7" t="s">
        <v>11</v>
      </c>
      <c r="B7">
        <v>5</v>
      </c>
      <c r="C7" s="3"/>
      <c r="F7" t="s">
        <v>12</v>
      </c>
      <c r="G7" s="2" t="s">
        <v>18</v>
      </c>
      <c r="H7" s="3">
        <v>7326</v>
      </c>
    </row>
    <row r="8" spans="1:11" x14ac:dyDescent="0.35">
      <c r="A8" t="s">
        <v>6</v>
      </c>
      <c r="B8">
        <v>6</v>
      </c>
      <c r="C8" s="3"/>
      <c r="F8" t="s">
        <v>14</v>
      </c>
      <c r="G8" s="2" t="s">
        <v>19</v>
      </c>
      <c r="H8" s="3">
        <v>8002</v>
      </c>
    </row>
    <row r="9" spans="1:11" x14ac:dyDescent="0.35">
      <c r="A9" t="s">
        <v>10</v>
      </c>
      <c r="B9">
        <v>6</v>
      </c>
      <c r="C9" s="3"/>
      <c r="F9" t="s">
        <v>4</v>
      </c>
      <c r="G9" s="2" t="s">
        <v>18</v>
      </c>
      <c r="H9" s="3">
        <v>7572.6</v>
      </c>
    </row>
    <row r="10" spans="1:11" x14ac:dyDescent="0.35">
      <c r="A10" t="s">
        <v>9</v>
      </c>
      <c r="B10">
        <v>6</v>
      </c>
      <c r="C10" s="3"/>
      <c r="F10" t="s">
        <v>3</v>
      </c>
      <c r="G10" s="2" t="s">
        <v>18</v>
      </c>
      <c r="H10" s="3">
        <v>7647.3</v>
      </c>
    </row>
    <row r="11" spans="1:11" x14ac:dyDescent="0.35">
      <c r="A11" t="s">
        <v>5</v>
      </c>
      <c r="B11">
        <v>6</v>
      </c>
      <c r="C11" s="3"/>
      <c r="F11" t="s">
        <v>5</v>
      </c>
      <c r="G11" s="2" t="s">
        <v>17</v>
      </c>
      <c r="H11" s="3">
        <v>5859</v>
      </c>
    </row>
    <row r="12" spans="1:11" x14ac:dyDescent="0.35">
      <c r="A12" t="s">
        <v>7</v>
      </c>
      <c r="B12">
        <v>7</v>
      </c>
      <c r="C12" s="3"/>
      <c r="F12" t="s">
        <v>0</v>
      </c>
      <c r="G12" s="2" t="s">
        <v>19</v>
      </c>
      <c r="H12" s="3">
        <v>8519</v>
      </c>
    </row>
    <row r="13" spans="1:11" x14ac:dyDescent="0.35">
      <c r="A13" t="s">
        <v>8</v>
      </c>
      <c r="B13">
        <v>7</v>
      </c>
      <c r="C13" s="3"/>
      <c r="F13" t="s">
        <v>15</v>
      </c>
      <c r="G13" s="2" t="s">
        <v>19</v>
      </c>
      <c r="H13" s="3">
        <v>8023</v>
      </c>
    </row>
    <row r="14" spans="1:11" x14ac:dyDescent="0.35">
      <c r="A14" t="s">
        <v>15</v>
      </c>
      <c r="B14">
        <v>8</v>
      </c>
      <c r="C14" s="3"/>
      <c r="F14" t="s">
        <v>9</v>
      </c>
      <c r="G14" s="2" t="s">
        <v>18</v>
      </c>
      <c r="H14" s="3">
        <v>7487.1</v>
      </c>
    </row>
    <row r="15" spans="1:11" x14ac:dyDescent="0.35">
      <c r="A15" t="s">
        <v>13</v>
      </c>
      <c r="B15">
        <v>9</v>
      </c>
      <c r="C15" s="3"/>
      <c r="F15" t="s">
        <v>11</v>
      </c>
      <c r="G15" s="2" t="s">
        <v>19</v>
      </c>
      <c r="H15" s="3">
        <v>8244</v>
      </c>
    </row>
    <row r="16" spans="1:11" x14ac:dyDescent="0.35">
      <c r="A16" t="s">
        <v>14</v>
      </c>
      <c r="B16">
        <v>10</v>
      </c>
      <c r="C16" s="3"/>
      <c r="F16" t="s">
        <v>7</v>
      </c>
      <c r="G16" s="2" t="s">
        <v>19</v>
      </c>
      <c r="H16" s="3">
        <v>8286</v>
      </c>
    </row>
    <row r="17" spans="1:8" x14ac:dyDescent="0.35">
      <c r="A17" t="s">
        <v>12</v>
      </c>
      <c r="B17">
        <v>10</v>
      </c>
      <c r="C17" s="3"/>
      <c r="F17" t="s">
        <v>1</v>
      </c>
      <c r="G17" s="2" t="s">
        <v>18</v>
      </c>
      <c r="H17" s="3">
        <v>7722.9000000000005</v>
      </c>
    </row>
    <row r="18" spans="1:8" x14ac:dyDescent="0.35">
      <c r="A18" t="s">
        <v>16</v>
      </c>
      <c r="B18">
        <v>10</v>
      </c>
      <c r="C18" s="3"/>
      <c r="F18" t="s">
        <v>13</v>
      </c>
      <c r="G18" s="2" t="s">
        <v>17</v>
      </c>
      <c r="H18" s="3">
        <v>5539.0999999999995</v>
      </c>
    </row>
    <row r="19" spans="1:8" x14ac:dyDescent="0.35">
      <c r="C19" s="3"/>
    </row>
    <row r="20" spans="1:8" x14ac:dyDescent="0.35">
      <c r="C20" s="3"/>
    </row>
    <row r="21" spans="1:8" x14ac:dyDescent="0.35">
      <c r="C21" s="3"/>
    </row>
    <row r="22" spans="1:8" x14ac:dyDescent="0.35">
      <c r="C22" s="3"/>
    </row>
    <row r="23" spans="1:8" x14ac:dyDescent="0.35">
      <c r="C23" s="3"/>
    </row>
    <row r="24" spans="1:8" x14ac:dyDescent="0.35">
      <c r="C24" s="3"/>
    </row>
    <row r="25" spans="1:8" x14ac:dyDescent="0.35">
      <c r="C25" s="3"/>
    </row>
    <row r="26" spans="1:8" x14ac:dyDescent="0.35">
      <c r="C26" s="3"/>
    </row>
  </sheetData>
  <sortState xmlns:xlrd2="http://schemas.microsoft.com/office/spreadsheetml/2017/richdata2" ref="F2:G6">
    <sortCondition ref="G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76090-D5ED-454E-A284-76B863831330}">
  <dimension ref="A1:K19"/>
  <sheetViews>
    <sheetView zoomScale="130" zoomScaleNormal="130" workbookViewId="0">
      <selection activeCell="I7" sqref="I7"/>
    </sheetView>
  </sheetViews>
  <sheetFormatPr defaultRowHeight="14.5" x14ac:dyDescent="0.35"/>
  <cols>
    <col min="1" max="1" width="3" bestFit="1" customWidth="1"/>
    <col min="2" max="2" width="9" bestFit="1" customWidth="1"/>
    <col min="3" max="3" width="9.26953125" bestFit="1" customWidth="1"/>
    <col min="4" max="4" width="12.26953125" bestFit="1" customWidth="1"/>
  </cols>
  <sheetData>
    <row r="1" spans="1:11" s="23" customFormat="1" x14ac:dyDescent="0.35">
      <c r="A1" s="23" t="s">
        <v>22</v>
      </c>
      <c r="B1" s="23" t="s">
        <v>127</v>
      </c>
      <c r="C1" s="23" t="s">
        <v>128</v>
      </c>
      <c r="D1" s="23" t="s">
        <v>137</v>
      </c>
      <c r="E1" s="23" t="s">
        <v>133</v>
      </c>
      <c r="G1" s="43" t="s">
        <v>168</v>
      </c>
      <c r="H1" s="43" t="s">
        <v>169</v>
      </c>
      <c r="I1" s="43" t="s">
        <v>137</v>
      </c>
      <c r="J1" s="43" t="s">
        <v>170</v>
      </c>
      <c r="K1" s="43" t="s">
        <v>171</v>
      </c>
    </row>
    <row r="2" spans="1:11" x14ac:dyDescent="0.35">
      <c r="A2">
        <v>1</v>
      </c>
      <c r="B2" s="15" t="s">
        <v>23</v>
      </c>
      <c r="C2" t="s">
        <v>24</v>
      </c>
      <c r="D2" s="24">
        <v>21719</v>
      </c>
      <c r="G2" t="s">
        <v>76</v>
      </c>
      <c r="H2" t="s">
        <v>76</v>
      </c>
      <c r="I2">
        <v>0</v>
      </c>
      <c r="J2" t="s">
        <v>76</v>
      </c>
      <c r="K2" t="s">
        <v>76</v>
      </c>
    </row>
    <row r="3" spans="1:11" x14ac:dyDescent="0.35">
      <c r="A3">
        <v>2</v>
      </c>
      <c r="B3" s="15" t="s">
        <v>25</v>
      </c>
      <c r="C3" t="s">
        <v>26</v>
      </c>
      <c r="D3" s="24">
        <v>14189</v>
      </c>
      <c r="G3">
        <f>J3*0.2</f>
        <v>10</v>
      </c>
      <c r="H3">
        <f>J3*0.8</f>
        <v>40</v>
      </c>
      <c r="I3">
        <v>1000</v>
      </c>
      <c r="J3">
        <v>50</v>
      </c>
      <c r="K3">
        <f>J3*1.2</f>
        <v>60</v>
      </c>
    </row>
    <row r="4" spans="1:11" x14ac:dyDescent="0.35">
      <c r="A4">
        <v>3</v>
      </c>
      <c r="B4" s="15" t="s">
        <v>27</v>
      </c>
      <c r="C4" t="s">
        <v>28</v>
      </c>
      <c r="D4" s="24">
        <v>4775</v>
      </c>
      <c r="G4">
        <f t="shared" ref="G4:G17" si="0">J4*0.2</f>
        <v>20</v>
      </c>
      <c r="H4">
        <f t="shared" ref="H4:H17" si="1">J4*0.8</f>
        <v>80</v>
      </c>
      <c r="I4">
        <v>3000</v>
      </c>
      <c r="J4">
        <v>100</v>
      </c>
      <c r="K4">
        <f t="shared" ref="K4:K17" si="2">J4*1.2</f>
        <v>120</v>
      </c>
    </row>
    <row r="5" spans="1:11" x14ac:dyDescent="0.35">
      <c r="A5">
        <v>4</v>
      </c>
      <c r="B5" s="15" t="s">
        <v>35</v>
      </c>
      <c r="C5" t="s">
        <v>36</v>
      </c>
      <c r="D5" s="24">
        <v>4441</v>
      </c>
      <c r="G5">
        <f t="shared" si="0"/>
        <v>30</v>
      </c>
      <c r="H5">
        <f t="shared" si="1"/>
        <v>120</v>
      </c>
      <c r="I5">
        <v>5000</v>
      </c>
      <c r="J5">
        <v>150</v>
      </c>
      <c r="K5">
        <f t="shared" si="2"/>
        <v>180</v>
      </c>
    </row>
    <row r="6" spans="1:11" x14ac:dyDescent="0.35">
      <c r="A6">
        <v>5</v>
      </c>
      <c r="B6" s="15" t="s">
        <v>37</v>
      </c>
      <c r="C6" t="s">
        <v>38</v>
      </c>
      <c r="D6" s="24">
        <v>19889</v>
      </c>
      <c r="G6">
        <f t="shared" si="0"/>
        <v>40</v>
      </c>
      <c r="H6">
        <f t="shared" si="1"/>
        <v>160</v>
      </c>
      <c r="I6">
        <v>7000</v>
      </c>
      <c r="J6">
        <v>200</v>
      </c>
      <c r="K6">
        <f t="shared" si="2"/>
        <v>240</v>
      </c>
    </row>
    <row r="7" spans="1:11" x14ac:dyDescent="0.35">
      <c r="A7">
        <v>6</v>
      </c>
      <c r="B7" s="15" t="s">
        <v>39</v>
      </c>
      <c r="C7" t="s">
        <v>40</v>
      </c>
      <c r="D7" s="24">
        <v>8835</v>
      </c>
      <c r="G7">
        <f t="shared" si="0"/>
        <v>50</v>
      </c>
      <c r="H7">
        <f t="shared" si="1"/>
        <v>200</v>
      </c>
      <c r="I7">
        <v>9000</v>
      </c>
      <c r="J7">
        <v>250</v>
      </c>
      <c r="K7">
        <f t="shared" si="2"/>
        <v>300</v>
      </c>
    </row>
    <row r="8" spans="1:11" x14ac:dyDescent="0.35">
      <c r="A8">
        <v>7</v>
      </c>
      <c r="B8" s="15" t="s">
        <v>49</v>
      </c>
      <c r="C8" t="s">
        <v>50</v>
      </c>
      <c r="D8" s="24">
        <v>16534</v>
      </c>
      <c r="G8">
        <f t="shared" si="0"/>
        <v>60</v>
      </c>
      <c r="H8">
        <f t="shared" si="1"/>
        <v>240</v>
      </c>
      <c r="I8">
        <v>11000</v>
      </c>
      <c r="J8">
        <v>300</v>
      </c>
      <c r="K8">
        <f t="shared" si="2"/>
        <v>360</v>
      </c>
    </row>
    <row r="9" spans="1:11" x14ac:dyDescent="0.35">
      <c r="A9">
        <v>8</v>
      </c>
      <c r="B9" s="15" t="s">
        <v>51</v>
      </c>
      <c r="C9" t="s">
        <v>52</v>
      </c>
      <c r="D9" s="24">
        <v>5891</v>
      </c>
      <c r="G9">
        <f t="shared" si="0"/>
        <v>70</v>
      </c>
      <c r="H9">
        <f t="shared" si="1"/>
        <v>280</v>
      </c>
      <c r="I9">
        <v>13000</v>
      </c>
      <c r="J9">
        <v>350</v>
      </c>
      <c r="K9">
        <f t="shared" si="2"/>
        <v>420</v>
      </c>
    </row>
    <row r="10" spans="1:11" x14ac:dyDescent="0.35">
      <c r="A10">
        <v>9</v>
      </c>
      <c r="B10" s="15" t="s">
        <v>53</v>
      </c>
      <c r="C10" t="s">
        <v>54</v>
      </c>
      <c r="D10" s="24">
        <v>14789</v>
      </c>
      <c r="G10">
        <f t="shared" si="0"/>
        <v>80</v>
      </c>
      <c r="H10">
        <f t="shared" si="1"/>
        <v>320</v>
      </c>
      <c r="I10">
        <v>15000</v>
      </c>
      <c r="J10">
        <v>400</v>
      </c>
      <c r="K10">
        <f t="shared" si="2"/>
        <v>480</v>
      </c>
    </row>
    <row r="11" spans="1:11" x14ac:dyDescent="0.35">
      <c r="A11">
        <v>10</v>
      </c>
      <c r="B11" s="15" t="s">
        <v>57</v>
      </c>
      <c r="C11" t="s">
        <v>58</v>
      </c>
      <c r="D11" s="24">
        <v>9939</v>
      </c>
      <c r="G11">
        <f t="shared" si="0"/>
        <v>100</v>
      </c>
      <c r="H11">
        <f t="shared" si="1"/>
        <v>400</v>
      </c>
      <c r="I11">
        <v>17000</v>
      </c>
      <c r="J11">
        <v>500</v>
      </c>
      <c r="K11">
        <f t="shared" si="2"/>
        <v>600</v>
      </c>
    </row>
    <row r="12" spans="1:11" x14ac:dyDescent="0.35">
      <c r="A12">
        <v>11</v>
      </c>
      <c r="B12" s="15" t="s">
        <v>59</v>
      </c>
      <c r="C12" t="s">
        <v>60</v>
      </c>
      <c r="D12" s="24">
        <v>13373</v>
      </c>
      <c r="G12">
        <f t="shared" si="0"/>
        <v>120</v>
      </c>
      <c r="H12">
        <f t="shared" si="1"/>
        <v>480</v>
      </c>
      <c r="I12">
        <v>19000</v>
      </c>
      <c r="J12">
        <v>600</v>
      </c>
      <c r="K12">
        <f t="shared" si="2"/>
        <v>720</v>
      </c>
    </row>
    <row r="13" spans="1:11" x14ac:dyDescent="0.35">
      <c r="A13">
        <v>12</v>
      </c>
      <c r="B13" s="15" t="s">
        <v>61</v>
      </c>
      <c r="C13" t="s">
        <v>62</v>
      </c>
      <c r="D13" s="24">
        <v>15088</v>
      </c>
      <c r="G13">
        <f t="shared" si="0"/>
        <v>140</v>
      </c>
      <c r="H13">
        <f t="shared" si="1"/>
        <v>560</v>
      </c>
      <c r="I13">
        <v>21000</v>
      </c>
      <c r="J13">
        <v>700</v>
      </c>
      <c r="K13">
        <f t="shared" si="2"/>
        <v>840</v>
      </c>
    </row>
    <row r="14" spans="1:11" x14ac:dyDescent="0.35">
      <c r="A14">
        <v>13</v>
      </c>
      <c r="B14" s="15" t="s">
        <v>63</v>
      </c>
      <c r="C14" t="s">
        <v>64</v>
      </c>
      <c r="D14" s="24">
        <v>7733</v>
      </c>
      <c r="G14">
        <f t="shared" si="0"/>
        <v>160</v>
      </c>
      <c r="H14">
        <f t="shared" si="1"/>
        <v>640</v>
      </c>
      <c r="I14">
        <v>23000</v>
      </c>
      <c r="J14">
        <v>800</v>
      </c>
      <c r="K14">
        <f t="shared" si="2"/>
        <v>960</v>
      </c>
    </row>
    <row r="15" spans="1:11" x14ac:dyDescent="0.35">
      <c r="A15">
        <v>14</v>
      </c>
      <c r="B15" s="15" t="s">
        <v>65</v>
      </c>
      <c r="C15" t="s">
        <v>66</v>
      </c>
      <c r="D15" s="24">
        <v>7119</v>
      </c>
      <c r="G15">
        <f t="shared" si="0"/>
        <v>180</v>
      </c>
      <c r="H15">
        <f t="shared" si="1"/>
        <v>720</v>
      </c>
      <c r="I15">
        <v>25000</v>
      </c>
      <c r="J15">
        <v>900</v>
      </c>
      <c r="K15">
        <f t="shared" si="2"/>
        <v>1080</v>
      </c>
    </row>
    <row r="16" spans="1:11" x14ac:dyDescent="0.35">
      <c r="A16">
        <v>15</v>
      </c>
      <c r="B16" s="15" t="s">
        <v>67</v>
      </c>
      <c r="C16" t="s">
        <v>68</v>
      </c>
      <c r="D16" s="24">
        <v>14858</v>
      </c>
      <c r="G16">
        <f t="shared" si="0"/>
        <v>200</v>
      </c>
      <c r="H16">
        <f t="shared" si="1"/>
        <v>800</v>
      </c>
      <c r="I16">
        <v>27000</v>
      </c>
      <c r="J16">
        <v>1000</v>
      </c>
      <c r="K16">
        <f t="shared" si="2"/>
        <v>1200</v>
      </c>
    </row>
    <row r="17" spans="1:11" x14ac:dyDescent="0.35">
      <c r="A17">
        <v>16</v>
      </c>
      <c r="B17" s="15" t="s">
        <v>69</v>
      </c>
      <c r="C17" t="s">
        <v>70</v>
      </c>
      <c r="D17" s="24">
        <v>19670</v>
      </c>
      <c r="G17">
        <f t="shared" si="0"/>
        <v>220</v>
      </c>
      <c r="H17">
        <f t="shared" si="1"/>
        <v>880</v>
      </c>
      <c r="I17">
        <v>29000</v>
      </c>
      <c r="J17">
        <v>1100</v>
      </c>
      <c r="K17">
        <f t="shared" si="2"/>
        <v>1320</v>
      </c>
    </row>
    <row r="18" spans="1:11" x14ac:dyDescent="0.35">
      <c r="A18">
        <v>17</v>
      </c>
      <c r="B18" s="15" t="s">
        <v>71</v>
      </c>
      <c r="C18" t="s">
        <v>72</v>
      </c>
      <c r="D18" s="24">
        <v>22261</v>
      </c>
    </row>
    <row r="19" spans="1:11" x14ac:dyDescent="0.35">
      <c r="A19">
        <v>18</v>
      </c>
      <c r="B19" s="15" t="s">
        <v>73</v>
      </c>
      <c r="C19" t="s">
        <v>74</v>
      </c>
      <c r="D19" s="24">
        <v>12737</v>
      </c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C58A8C05021B4F8CBFE1C0DE19B2AC" ma:contentTypeVersion="8" ma:contentTypeDescription="Create a new document." ma:contentTypeScope="" ma:versionID="86275986a767b10469528fae619e9e17">
  <xsd:schema xmlns:xsd="http://www.w3.org/2001/XMLSchema" xmlns:xs="http://www.w3.org/2001/XMLSchema" xmlns:p="http://schemas.microsoft.com/office/2006/metadata/properties" xmlns:ns3="dd621c43-35fa-4f25-8117-ac6b07eb98e7" targetNamespace="http://schemas.microsoft.com/office/2006/metadata/properties" ma:root="true" ma:fieldsID="3b09a2e6121a1947c5a4dc711e47575e" ns3:_="">
    <xsd:import namespace="dd621c43-35fa-4f25-8117-ac6b07eb98e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21c43-35fa-4f25-8117-ac6b07eb98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E7C435-FAB4-4B40-AD22-211EBA0DD72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d621c43-35fa-4f25-8117-ac6b07eb98e7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F44833-FC1B-4917-A67D-536F3AF2F7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0696B9-8E15-4622-AACE-C5E173603B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621c43-35fa-4f25-8117-ac6b07eb98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17</vt:i4>
      </vt:variant>
    </vt:vector>
  </HeadingPairs>
  <TitlesOfParts>
    <vt:vector size="17" baseType="lpstr">
      <vt:lpstr>SUM</vt:lpstr>
      <vt:lpstr>SUMIF(S)</vt:lpstr>
      <vt:lpstr>DSUM</vt:lpstr>
      <vt:lpstr>IF</vt:lpstr>
      <vt:lpstr>IF2</vt:lpstr>
      <vt:lpstr>IF2b</vt:lpstr>
      <vt:lpstr>VLOO</vt:lpstr>
      <vt:lpstr>VLOO2</vt:lpstr>
      <vt:lpstr>INDEX MATCH</vt:lpstr>
      <vt:lpstr>RAND</vt:lpstr>
      <vt:lpstr>ROUND</vt:lpstr>
      <vt:lpstr>TIME</vt:lpstr>
      <vt:lpstr>TIME 2</vt:lpstr>
      <vt:lpstr>TEXT</vt:lpstr>
      <vt:lpstr>TEXT2</vt:lpstr>
      <vt:lpstr>TEXT3</vt:lpstr>
      <vt:lpstr>MASSIIVI VALEM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Asko Uri</dc:creator>
  <cp:lastModifiedBy>Asko</cp:lastModifiedBy>
  <dcterms:created xsi:type="dcterms:W3CDTF">2014-12-21T09:28:48Z</dcterms:created>
  <dcterms:modified xsi:type="dcterms:W3CDTF">2020-11-09T05:16:40Z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0x010100B9C58A8C05021B4F8CBFE1C0DE19B2AC</vt:lpwstr>
  </property>
</Properties>
</file>